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50" windowHeight="6540" activeTab="0"/>
  </bookViews>
  <sheets>
    <sheet name="Table 20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<sst xmlns="http://schemas.openxmlformats.org/spreadsheetml/2006/main" count="71" uniqueCount="51">
  <si>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 xml:space="preserve"> Amount  </t>
  </si>
  <si>
    <t>Percent</t>
  </si>
  <si>
    <t xml:space="preserve">Amount  </t>
  </si>
  <si>
    <t>TOTAL</t>
  </si>
  <si>
    <t>%</t>
  </si>
  <si>
    <t>SCHOOLS</t>
  </si>
  <si>
    <t xml:space="preserve">  State (Regular)</t>
  </si>
  <si>
    <t xml:space="preserve">  Local (Special)</t>
  </si>
  <si>
    <t>COUNTY</t>
  </si>
  <si>
    <t xml:space="preserve">  Current Expense (Regular)</t>
  </si>
  <si>
    <t xml:space="preserve">  Other County Regular</t>
  </si>
  <si>
    <t xml:space="preserve">  Road District (Regular)</t>
  </si>
  <si>
    <t xml:space="preserve">  Diverted Road Funds</t>
  </si>
  <si>
    <t xml:space="preserve">  County Special</t>
  </si>
  <si>
    <t>CITIES AND TOWNS</t>
  </si>
  <si>
    <t xml:space="preserve">  Regular Levies</t>
  </si>
  <si>
    <t xml:space="preserve">  Special Levies</t>
  </si>
  <si>
    <t>DISTRICTS</t>
  </si>
  <si>
    <t xml:space="preserve">  Total Regular</t>
  </si>
  <si>
    <t xml:space="preserve">  Total Special</t>
  </si>
  <si>
    <t>Category</t>
  </si>
  <si>
    <t>PROPERTY TAX LEVIES BY MAJOR TAXING DISTRICT</t>
  </si>
  <si>
    <t xml:space="preserve">      Maint. &amp; Oper</t>
  </si>
  <si>
    <t xml:space="preserve">      Cap./Trans. Project</t>
  </si>
  <si>
    <t xml:space="preserve">      Bonds</t>
  </si>
  <si>
    <t xml:space="preserve">     Port General (Regular)</t>
  </si>
  <si>
    <t xml:space="preserve">     Port Ind. Dev./Bonds(Reg.)</t>
  </si>
  <si>
    <t xml:space="preserve">     Port Special</t>
  </si>
  <si>
    <t xml:space="preserve">     Fire Protection Regular</t>
  </si>
  <si>
    <t xml:space="preserve">     Fire Protection Special</t>
  </si>
  <si>
    <t xml:space="preserve">     Library Regular</t>
  </si>
  <si>
    <t xml:space="preserve">     Library Special</t>
  </si>
  <si>
    <t xml:space="preserve">     Hospital Regular</t>
  </si>
  <si>
    <t xml:space="preserve">     Hospital Special</t>
  </si>
  <si>
    <t xml:space="preserve">     Emergency Medical Regular</t>
  </si>
  <si>
    <t xml:space="preserve">     Emergency Medical Special</t>
  </si>
  <si>
    <t xml:space="preserve">     Parks Regular</t>
  </si>
  <si>
    <t xml:space="preserve">     Parks Special</t>
  </si>
  <si>
    <t xml:space="preserve">     Other Regular</t>
  </si>
  <si>
    <t xml:space="preserve">     Other Special</t>
  </si>
  <si>
    <t>Table 20</t>
  </si>
  <si>
    <t>Amount</t>
  </si>
  <si>
    <t xml:space="preserve"> </t>
  </si>
  <si>
    <t>By Calendar Year Due 1997-2001 ($000)</t>
  </si>
  <si>
    <t>2000</t>
  </si>
  <si>
    <t>2001</t>
  </si>
  <si>
    <t>2000 to 2001 Comparison</t>
  </si>
  <si>
    <t>Difference</t>
  </si>
  <si>
    <t>Change</t>
  </si>
  <si>
    <t>*</t>
  </si>
  <si>
    <t>*Note:  Corrections have been made to the 2000 County figures.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</si>
</sst>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_)"/>
    <numFmt numFmtId="166" formatCode="#,##0.0_);\(#,##0.0\)"/>
    <numFmt numFmtId="167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Courier New"/>
      <family val="3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165" fontId="3" fillId="0" borderId="0" xfId="0" applyNumberFormat="1" applyFont="1" applyAlignment="1" applyProtection="1">
      <alignment/>
      <protection/>
    </xf>
    <xf numFmtId="5" fontId="3" fillId="0" borderId="0" xfId="0" applyNumberFormat="1" applyFont="1" applyAlignment="1">
      <alignment/>
    </xf>
    <xf numFmtId="5" fontId="3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Alignment="1">
      <alignment/>
    </xf>
    <xf numFmtId="5" fontId="4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Alignment="1">
      <alignment/>
    </xf>
    <xf numFmtId="167" fontId="4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Alignment="1">
      <alignment/>
    </xf>
    <xf numFmtId="37" fontId="3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 horizontal="left"/>
      <protection/>
    </xf>
    <xf numFmtId="167" fontId="4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Border="1" applyAlignment="1">
      <alignment/>
    </xf>
    <xf numFmtId="37" fontId="4" fillId="0" borderId="1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Alignment="1" quotePrefix="1">
      <alignment horizontal="center"/>
    </xf>
    <xf numFmtId="49" fontId="5" fillId="0" borderId="0" xfId="0" applyNumberFormat="1" applyFont="1" applyFill="1" applyAlignment="1" quotePrefix="1">
      <alignment horizontal="center"/>
    </xf>
    <xf numFmtId="0" fontId="3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5" fontId="5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7" fontId="4" fillId="0" borderId="0" xfId="0" applyNumberFormat="1" applyFont="1" applyFill="1" applyAlignment="1">
      <alignment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workbookViewId="0" topLeftCell="A1">
      <selection activeCell="A1" sqref="A1:AE1"/>
    </sheetView>
  </sheetViews>
  <sheetFormatPr defaultColWidth="9.140625" defaultRowHeight="12.75"/>
  <cols>
    <col min="1" max="1" width="22.140625" style="3" customWidth="1"/>
    <col min="2" max="2" width="2.140625" style="3" customWidth="1"/>
    <col min="3" max="3" width="9.8515625" style="3" customWidth="1"/>
    <col min="4" max="4" width="2.28125" style="3" customWidth="1"/>
    <col min="5" max="5" width="5.7109375" style="3" customWidth="1"/>
    <col min="6" max="6" width="2.28125" style="3" customWidth="1"/>
    <col min="7" max="7" width="2.00390625" style="3" customWidth="1"/>
    <col min="8" max="8" width="10.421875" style="3" customWidth="1"/>
    <col min="9" max="9" width="2.28125" style="3" customWidth="1"/>
    <col min="10" max="10" width="5.8515625" style="3" customWidth="1"/>
    <col min="11" max="11" width="2.28125" style="3" customWidth="1"/>
    <col min="12" max="12" width="2.00390625" style="3" customWidth="1"/>
    <col min="13" max="13" width="10.421875" style="3" customWidth="1"/>
    <col min="14" max="14" width="2.28125" style="2" customWidth="1"/>
    <col min="15" max="15" width="6.7109375" style="2" customWidth="1"/>
    <col min="16" max="16" width="2.28125" style="2" customWidth="1"/>
    <col min="17" max="17" width="2.00390625" style="2" customWidth="1"/>
    <col min="18" max="18" width="9.140625" style="2" customWidth="1"/>
    <col min="19" max="19" width="2.28125" style="2" customWidth="1"/>
    <col min="20" max="20" width="9.140625" style="2" customWidth="1"/>
    <col min="21" max="21" width="2.28125" style="2" customWidth="1"/>
    <col min="22" max="22" width="2.00390625" style="2" customWidth="1"/>
    <col min="23" max="23" width="9.140625" style="2" customWidth="1"/>
    <col min="24" max="24" width="2.28125" style="2" customWidth="1"/>
    <col min="25" max="25" width="9.140625" style="2" customWidth="1"/>
    <col min="26" max="26" width="2.28125" style="2" customWidth="1"/>
    <col min="27" max="27" width="2.00390625" style="2" customWidth="1"/>
    <col min="28" max="28" width="9.140625" style="2" customWidth="1"/>
    <col min="29" max="29" width="2.140625" style="2" customWidth="1"/>
    <col min="30" max="30" width="9.140625" style="2" customWidth="1"/>
    <col min="31" max="31" width="2.00390625" style="2" customWidth="1"/>
    <col min="32" max="16384" width="9.140625" style="2" customWidth="1"/>
  </cols>
  <sheetData>
    <row r="1" spans="1:31" s="49" customFormat="1" ht="15.75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13" s="49" customFormat="1" ht="15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31" s="49" customFormat="1" ht="15.75" customHeight="1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13" s="49" customFormat="1" ht="1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31" s="51" customFormat="1" ht="15.75" customHeight="1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27" s="4" customFormat="1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3:31" s="3" customFormat="1" ht="18.75">
      <c r="C7" s="56">
        <v>1997</v>
      </c>
      <c r="D7" s="56"/>
      <c r="E7" s="56"/>
      <c r="F7" s="56"/>
      <c r="H7" s="56">
        <v>1998</v>
      </c>
      <c r="I7" s="56"/>
      <c r="J7" s="56"/>
      <c r="K7" s="56"/>
      <c r="M7" s="54">
        <v>1999</v>
      </c>
      <c r="N7" s="54"/>
      <c r="O7" s="54"/>
      <c r="P7" s="1"/>
      <c r="R7" s="54" t="s">
        <v>44</v>
      </c>
      <c r="S7" s="54"/>
      <c r="T7" s="54"/>
      <c r="U7" s="35"/>
      <c r="W7" s="55" t="s">
        <v>45</v>
      </c>
      <c r="X7" s="55"/>
      <c r="Y7" s="55"/>
      <c r="Z7" s="52"/>
      <c r="AB7" s="53" t="s">
        <v>46</v>
      </c>
      <c r="AC7" s="53"/>
      <c r="AD7" s="53"/>
      <c r="AE7" s="53"/>
    </row>
    <row r="8" spans="3:30" s="3" customFormat="1" ht="13.5" customHeight="1">
      <c r="C8" s="6" t="s">
        <v>0</v>
      </c>
      <c r="E8" s="3" t="s">
        <v>1</v>
      </c>
      <c r="H8" s="6" t="s">
        <v>2</v>
      </c>
      <c r="J8" s="7" t="s">
        <v>1</v>
      </c>
      <c r="M8" s="6" t="s">
        <v>41</v>
      </c>
      <c r="O8" s="8" t="s">
        <v>1</v>
      </c>
      <c r="R8" s="6" t="s">
        <v>2</v>
      </c>
      <c r="T8" s="7" t="s">
        <v>1</v>
      </c>
      <c r="W8" s="36" t="s">
        <v>41</v>
      </c>
      <c r="X8" s="37"/>
      <c r="Y8" s="38" t="s">
        <v>1</v>
      </c>
      <c r="AB8" s="6" t="s">
        <v>47</v>
      </c>
      <c r="AD8" s="7" t="s">
        <v>1</v>
      </c>
    </row>
    <row r="9" spans="1:31" s="3" customFormat="1" ht="13.5" customHeight="1">
      <c r="A9" s="9" t="s">
        <v>20</v>
      </c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9"/>
      <c r="O9" s="10"/>
      <c r="P9" s="9"/>
      <c r="Q9" s="9"/>
      <c r="R9" s="5"/>
      <c r="S9" s="5"/>
      <c r="T9" s="5"/>
      <c r="U9" s="5"/>
      <c r="V9" s="5"/>
      <c r="W9" s="39"/>
      <c r="X9" s="40"/>
      <c r="Y9" s="29"/>
      <c r="Z9" s="5"/>
      <c r="AA9" s="5"/>
      <c r="AB9" s="5"/>
      <c r="AC9" s="9"/>
      <c r="AD9" s="9" t="s">
        <v>48</v>
      </c>
      <c r="AE9" s="9"/>
    </row>
    <row r="10" spans="23:25" s="3" customFormat="1" ht="13.5" customHeight="1">
      <c r="W10" s="41"/>
      <c r="X10" s="42"/>
      <c r="Y10" s="41"/>
    </row>
    <row r="11" spans="1:31" s="3" customFormat="1" ht="13.5" customHeight="1">
      <c r="A11" s="3" t="s">
        <v>3</v>
      </c>
      <c r="B11" s="11"/>
      <c r="C11" s="12">
        <v>4570987.89</v>
      </c>
      <c r="E11" s="13">
        <v>100</v>
      </c>
      <c r="F11" s="7" t="s">
        <v>4</v>
      </c>
      <c r="H11" s="14">
        <v>4722586.455999999</v>
      </c>
      <c r="I11" s="11"/>
      <c r="J11" s="13">
        <v>100</v>
      </c>
      <c r="K11" s="3" t="s">
        <v>4</v>
      </c>
      <c r="L11" s="11"/>
      <c r="M11" s="15">
        <v>5082506.079</v>
      </c>
      <c r="O11" s="16">
        <v>100</v>
      </c>
      <c r="P11" s="3" t="s">
        <v>4</v>
      </c>
      <c r="R11" s="17">
        <v>5411617.67</v>
      </c>
      <c r="S11" s="43"/>
      <c r="T11" s="21">
        <f>(R11/R$11)*100</f>
        <v>100</v>
      </c>
      <c r="U11" s="3" t="s">
        <v>4</v>
      </c>
      <c r="W11" s="17">
        <f>W13+W20+W27+W31</f>
        <v>5710122.833</v>
      </c>
      <c r="X11" s="17"/>
      <c r="Y11" s="21">
        <f>(W11/W$11)*100</f>
        <v>100</v>
      </c>
      <c r="Z11" s="3" t="s">
        <v>4</v>
      </c>
      <c r="AB11" s="14">
        <f>W11-R11</f>
        <v>298505.1629999997</v>
      </c>
      <c r="AD11" s="16">
        <f>AB11/R11*100</f>
        <v>5.516006140914233</v>
      </c>
      <c r="AE11" s="3" t="s">
        <v>4</v>
      </c>
    </row>
    <row r="12" spans="2:30" s="3" customFormat="1" ht="13.5" customHeight="1">
      <c r="B12" s="11"/>
      <c r="C12" s="11"/>
      <c r="I12" s="11"/>
      <c r="K12" s="11"/>
      <c r="L12" s="11"/>
      <c r="M12" s="18"/>
      <c r="O12" s="16"/>
      <c r="R12" s="19"/>
      <c r="S12" s="44"/>
      <c r="T12" s="45"/>
      <c r="W12" s="19"/>
      <c r="X12" s="19"/>
      <c r="Y12" s="45"/>
      <c r="AD12" s="16"/>
    </row>
    <row r="13" spans="1:30" s="3" customFormat="1" ht="13.5" customHeight="1">
      <c r="A13" s="3" t="s">
        <v>5</v>
      </c>
      <c r="B13" s="11"/>
      <c r="C13" s="20">
        <v>2604373.878</v>
      </c>
      <c r="E13" s="13">
        <v>56.97617103072221</v>
      </c>
      <c r="F13" s="21"/>
      <c r="H13" s="22">
        <v>2696536.105</v>
      </c>
      <c r="I13" s="20"/>
      <c r="J13" s="13">
        <v>57.09871338774703</v>
      </c>
      <c r="K13" s="21"/>
      <c r="L13" s="20"/>
      <c r="M13" s="23">
        <v>2882168.558</v>
      </c>
      <c r="N13" s="22"/>
      <c r="O13" s="13">
        <v>56.70762637960438</v>
      </c>
      <c r="P13" s="22"/>
      <c r="Q13" s="22"/>
      <c r="R13" s="24">
        <v>3052370.136</v>
      </c>
      <c r="S13" s="46"/>
      <c r="T13" s="21">
        <f>R13/R$11*100</f>
        <v>56.40402412242105</v>
      </c>
      <c r="U13" s="22"/>
      <c r="V13" s="22"/>
      <c r="W13" s="47">
        <v>3198344.108</v>
      </c>
      <c r="X13" s="28"/>
      <c r="Y13" s="21">
        <f>W13/W$11*100</f>
        <v>56.011826742431836</v>
      </c>
      <c r="Z13" s="22"/>
      <c r="AA13" s="22"/>
      <c r="AB13" s="22">
        <f>W13-R13</f>
        <v>145973.97200000007</v>
      </c>
      <c r="AC13" s="22"/>
      <c r="AD13" s="16">
        <f>AB13/R13*100</f>
        <v>4.78231556122131</v>
      </c>
    </row>
    <row r="14" spans="1:30" s="3" customFormat="1" ht="13.5" customHeight="1">
      <c r="A14" s="3" t="s">
        <v>6</v>
      </c>
      <c r="B14" s="11"/>
      <c r="C14" s="20">
        <v>1189419.149</v>
      </c>
      <c r="E14" s="13">
        <v>26.021052289420965</v>
      </c>
      <c r="F14" s="21"/>
      <c r="H14" s="22">
        <v>1238423.637</v>
      </c>
      <c r="I14" s="20"/>
      <c r="J14" s="13">
        <v>26.2234190636488</v>
      </c>
      <c r="K14" s="21"/>
      <c r="L14" s="20"/>
      <c r="M14" s="23">
        <v>1278282.088</v>
      </c>
      <c r="N14" s="22"/>
      <c r="O14" s="13">
        <v>25.150625855257342</v>
      </c>
      <c r="P14" s="22"/>
      <c r="Q14" s="22"/>
      <c r="R14" s="24">
        <v>1325481.213</v>
      </c>
      <c r="S14" s="46"/>
      <c r="T14" s="21">
        <f aca="true" t="shared" si="0" ref="T14:T48">R14/R$11*100</f>
        <v>24.493253105221676</v>
      </c>
      <c r="U14" s="22"/>
      <c r="V14" s="22"/>
      <c r="W14" s="47">
        <v>1396715.47</v>
      </c>
      <c r="X14" s="28"/>
      <c r="Y14" s="21">
        <f aca="true" t="shared" si="1" ref="Y14:Y48">W14/W$11*100</f>
        <v>24.460340186170566</v>
      </c>
      <c r="Z14" s="22"/>
      <c r="AA14" s="22"/>
      <c r="AB14" s="22">
        <f aca="true" t="shared" si="2" ref="AB14:AB48">W14-R14</f>
        <v>71234.25699999998</v>
      </c>
      <c r="AC14" s="22"/>
      <c r="AD14" s="16">
        <f aca="true" t="shared" si="3" ref="AD14:AD48">AB14/R14*100</f>
        <v>5.374218532963845</v>
      </c>
    </row>
    <row r="15" spans="1:30" s="3" customFormat="1" ht="13.5" customHeight="1">
      <c r="A15" s="3" t="s">
        <v>7</v>
      </c>
      <c r="B15" s="11"/>
      <c r="C15" s="20">
        <v>1414954.729</v>
      </c>
      <c r="E15" s="13">
        <v>30.95511874130124</v>
      </c>
      <c r="F15" s="21"/>
      <c r="H15" s="22">
        <v>1458112.468</v>
      </c>
      <c r="I15" s="20"/>
      <c r="J15" s="13">
        <v>30.875294324098242</v>
      </c>
      <c r="K15" s="21"/>
      <c r="L15" s="20"/>
      <c r="M15" s="23">
        <v>1603886.47</v>
      </c>
      <c r="N15" s="22"/>
      <c r="O15" s="13">
        <v>31.557000524347036</v>
      </c>
      <c r="P15" s="22"/>
      <c r="Q15" s="22"/>
      <c r="R15" s="24">
        <v>1726888.923</v>
      </c>
      <c r="S15" s="46"/>
      <c r="T15" s="21">
        <f t="shared" si="0"/>
        <v>31.910771017199373</v>
      </c>
      <c r="U15" s="22"/>
      <c r="V15" s="22"/>
      <c r="W15" s="47">
        <v>1801628.638</v>
      </c>
      <c r="X15" s="28"/>
      <c r="Y15" s="21">
        <f t="shared" si="1"/>
        <v>31.55148655626127</v>
      </c>
      <c r="Z15" s="22"/>
      <c r="AA15" s="22"/>
      <c r="AB15" s="22">
        <f t="shared" si="2"/>
        <v>74739.71500000008</v>
      </c>
      <c r="AC15" s="22"/>
      <c r="AD15" s="16">
        <f t="shared" si="3"/>
        <v>4.327997823401412</v>
      </c>
    </row>
    <row r="16" spans="1:30" s="3" customFormat="1" ht="13.5" customHeight="1">
      <c r="A16" s="3" t="s">
        <v>22</v>
      </c>
      <c r="B16" s="11"/>
      <c r="C16" s="20">
        <v>856612.975</v>
      </c>
      <c r="E16" s="13">
        <v>18.740215367317457</v>
      </c>
      <c r="F16" s="21"/>
      <c r="H16" s="22">
        <v>828546.04</v>
      </c>
      <c r="I16" s="20"/>
      <c r="J16" s="13">
        <v>17.544327620457654</v>
      </c>
      <c r="K16" s="21"/>
      <c r="L16" s="20"/>
      <c r="M16" s="23">
        <v>916313.293</v>
      </c>
      <c r="N16" s="22"/>
      <c r="O16" s="13">
        <v>18.028769248029857</v>
      </c>
      <c r="P16" s="22"/>
      <c r="Q16" s="22"/>
      <c r="R16" s="24">
        <v>1011188.159</v>
      </c>
      <c r="S16" s="46"/>
      <c r="T16" s="21">
        <f t="shared" si="0"/>
        <v>18.68550626932963</v>
      </c>
      <c r="U16" s="22"/>
      <c r="V16" s="22"/>
      <c r="W16" s="47">
        <v>1043011.184</v>
      </c>
      <c r="X16" s="28"/>
      <c r="Y16" s="21">
        <f t="shared" si="1"/>
        <v>18.26600258005343</v>
      </c>
      <c r="Z16" s="22"/>
      <c r="AA16" s="22"/>
      <c r="AB16" s="22">
        <f t="shared" si="2"/>
        <v>31823.025000000023</v>
      </c>
      <c r="AC16" s="22"/>
      <c r="AD16" s="16">
        <f t="shared" si="3"/>
        <v>3.1470923306173746</v>
      </c>
    </row>
    <row r="17" spans="1:30" s="3" customFormat="1" ht="13.5" customHeight="1">
      <c r="A17" s="3" t="s">
        <v>23</v>
      </c>
      <c r="B17" s="11"/>
      <c r="C17" s="20">
        <v>119154.922</v>
      </c>
      <c r="E17" s="13">
        <v>2.6067652084722543</v>
      </c>
      <c r="F17" s="21"/>
      <c r="H17" s="22">
        <v>131862.907</v>
      </c>
      <c r="I17" s="20"/>
      <c r="J17" s="13">
        <v>2.7921756060700487</v>
      </c>
      <c r="K17" s="21"/>
      <c r="L17" s="20"/>
      <c r="M17" s="23">
        <v>154010.318</v>
      </c>
      <c r="N17" s="22"/>
      <c r="O17" s="13">
        <v>3.030204304847621</v>
      </c>
      <c r="P17" s="22"/>
      <c r="Q17" s="22"/>
      <c r="R17" s="24">
        <v>153154.133</v>
      </c>
      <c r="S17" s="46"/>
      <c r="T17" s="21">
        <f t="shared" si="0"/>
        <v>2.830098915690768</v>
      </c>
      <c r="U17" s="22"/>
      <c r="V17" s="22"/>
      <c r="W17" s="47">
        <v>167064.726</v>
      </c>
      <c r="X17" s="28"/>
      <c r="Y17" s="21">
        <f t="shared" si="1"/>
        <v>2.9257641365348195</v>
      </c>
      <c r="Z17" s="22"/>
      <c r="AA17" s="22"/>
      <c r="AB17" s="22">
        <f t="shared" si="2"/>
        <v>13910.592999999993</v>
      </c>
      <c r="AC17" s="22"/>
      <c r="AD17" s="16">
        <f t="shared" si="3"/>
        <v>9.08274084905041</v>
      </c>
    </row>
    <row r="18" spans="1:30" s="3" customFormat="1" ht="13.5" customHeight="1">
      <c r="A18" s="3" t="s">
        <v>24</v>
      </c>
      <c r="B18" s="11"/>
      <c r="C18" s="20">
        <v>439186.832</v>
      </c>
      <c r="E18" s="13">
        <v>9.608138165511527</v>
      </c>
      <c r="F18" s="21"/>
      <c r="H18" s="22">
        <v>497703.52</v>
      </c>
      <c r="I18" s="20"/>
      <c r="J18" s="13">
        <v>10.538791076395704</v>
      </c>
      <c r="K18" s="21"/>
      <c r="L18" s="20"/>
      <c r="M18" s="23">
        <v>533562.859</v>
      </c>
      <c r="N18" s="22"/>
      <c r="O18" s="13">
        <v>10.49802697146956</v>
      </c>
      <c r="P18" s="22"/>
      <c r="Q18" s="22"/>
      <c r="R18" s="24">
        <v>562546.631</v>
      </c>
      <c r="S18" s="46"/>
      <c r="T18" s="21">
        <f t="shared" si="0"/>
        <v>10.395165832178977</v>
      </c>
      <c r="U18" s="22"/>
      <c r="V18" s="22"/>
      <c r="W18" s="47">
        <v>591552.728</v>
      </c>
      <c r="X18" s="28"/>
      <c r="Y18" s="21">
        <f t="shared" si="1"/>
        <v>10.35971983967302</v>
      </c>
      <c r="Z18" s="22"/>
      <c r="AA18" s="22"/>
      <c r="AB18" s="22">
        <f t="shared" si="2"/>
        <v>29006.09699999995</v>
      </c>
      <c r="AC18" s="22"/>
      <c r="AD18" s="16">
        <f t="shared" si="3"/>
        <v>5.156212018981933</v>
      </c>
    </row>
    <row r="19" spans="2:30" s="3" customFormat="1" ht="13.5" customHeight="1">
      <c r="B19" s="11"/>
      <c r="C19" s="20"/>
      <c r="E19" s="25" t="s">
        <v>42</v>
      </c>
      <c r="F19" s="21"/>
      <c r="H19" s="22"/>
      <c r="I19" s="20"/>
      <c r="J19" s="25" t="s">
        <v>42</v>
      </c>
      <c r="K19" s="26"/>
      <c r="L19" s="20"/>
      <c r="M19" s="27"/>
      <c r="N19" s="22"/>
      <c r="O19" s="16"/>
      <c r="P19" s="22"/>
      <c r="Q19" s="22"/>
      <c r="R19" s="47"/>
      <c r="S19" s="48"/>
      <c r="T19" s="21"/>
      <c r="U19" s="22"/>
      <c r="V19" s="22"/>
      <c r="W19" s="47"/>
      <c r="X19" s="28"/>
      <c r="Y19" s="21"/>
      <c r="Z19" s="22"/>
      <c r="AA19" s="22"/>
      <c r="AB19" s="22"/>
      <c r="AC19" s="22"/>
      <c r="AD19" s="16"/>
    </row>
    <row r="20" spans="1:30" s="3" customFormat="1" ht="13.5" customHeight="1">
      <c r="A20" s="3" t="s">
        <v>8</v>
      </c>
      <c r="B20" s="11"/>
      <c r="C20" s="20">
        <v>848889.108</v>
      </c>
      <c r="E20" s="13">
        <v>18.571239487576065</v>
      </c>
      <c r="F20" s="21"/>
      <c r="H20" s="22">
        <v>871954.7539999998</v>
      </c>
      <c r="I20" s="20"/>
      <c r="J20" s="13">
        <v>18.463500078271515</v>
      </c>
      <c r="K20" s="21"/>
      <c r="L20" s="20"/>
      <c r="M20" s="23">
        <v>923572.063</v>
      </c>
      <c r="N20" s="22"/>
      <c r="O20" s="13">
        <v>18.171587965551748</v>
      </c>
      <c r="P20" s="22"/>
      <c r="Q20" s="22"/>
      <c r="R20" s="24">
        <v>972451.5289999997</v>
      </c>
      <c r="S20" s="46"/>
      <c r="T20" s="21">
        <f t="shared" si="0"/>
        <v>17.969701266793294</v>
      </c>
      <c r="U20" s="22"/>
      <c r="V20" s="22"/>
      <c r="W20" s="24">
        <v>1019828.0449999999</v>
      </c>
      <c r="X20" s="24"/>
      <c r="Y20" s="21">
        <f t="shared" si="1"/>
        <v>17.860001874323952</v>
      </c>
      <c r="Z20" s="22"/>
      <c r="AA20" s="22"/>
      <c r="AB20" s="22">
        <f t="shared" si="2"/>
        <v>47376.51600000018</v>
      </c>
      <c r="AC20" s="22"/>
      <c r="AD20" s="16">
        <f t="shared" si="3"/>
        <v>4.871864004236677</v>
      </c>
    </row>
    <row r="21" spans="1:30" s="3" customFormat="1" ht="13.5" customHeight="1">
      <c r="A21" s="3" t="s">
        <v>9</v>
      </c>
      <c r="B21" s="11"/>
      <c r="C21" s="20">
        <v>461293.924</v>
      </c>
      <c r="E21" s="13">
        <v>10.091777425382768</v>
      </c>
      <c r="F21" s="21"/>
      <c r="H21" s="22">
        <v>496508.99735816434</v>
      </c>
      <c r="I21" s="20"/>
      <c r="J21" s="13">
        <v>10.513497253763445</v>
      </c>
      <c r="K21" s="21"/>
      <c r="L21" s="20"/>
      <c r="M21" s="23">
        <v>531220.767</v>
      </c>
      <c r="N21" s="22"/>
      <c r="O21" s="13">
        <v>10.451945531258852</v>
      </c>
      <c r="P21" s="22"/>
      <c r="Q21" s="22"/>
      <c r="R21" s="24">
        <v>576755.296</v>
      </c>
      <c r="S21" s="46" t="s">
        <v>49</v>
      </c>
      <c r="T21" s="21">
        <f t="shared" si="0"/>
        <v>10.65772438428748</v>
      </c>
      <c r="U21" s="22"/>
      <c r="V21" s="22"/>
      <c r="W21" s="24">
        <v>603363.205</v>
      </c>
      <c r="X21" s="24"/>
      <c r="Y21" s="21">
        <f t="shared" si="1"/>
        <v>10.566553866635534</v>
      </c>
      <c r="Z21" s="22"/>
      <c r="AA21" s="22"/>
      <c r="AB21" s="22">
        <f t="shared" si="2"/>
        <v>26607.908999999985</v>
      </c>
      <c r="AC21" s="22"/>
      <c r="AD21" s="16">
        <f t="shared" si="3"/>
        <v>4.613379224176207</v>
      </c>
    </row>
    <row r="22" spans="1:30" s="3" customFormat="1" ht="13.5" customHeight="1">
      <c r="A22" s="3" t="s">
        <v>10</v>
      </c>
      <c r="B22" s="11"/>
      <c r="C22" s="20">
        <v>89727.37</v>
      </c>
      <c r="E22" s="13">
        <v>1.9629754477428731</v>
      </c>
      <c r="F22" s="21"/>
      <c r="H22" s="22">
        <v>68879.36464183564</v>
      </c>
      <c r="I22" s="20"/>
      <c r="J22" s="13">
        <v>1.4585093419375115</v>
      </c>
      <c r="K22" s="21"/>
      <c r="L22" s="20"/>
      <c r="M22" s="23">
        <v>70639.5</v>
      </c>
      <c r="N22" s="22"/>
      <c r="O22" s="13">
        <v>1.389855691306887</v>
      </c>
      <c r="P22" s="22"/>
      <c r="Q22" s="22"/>
      <c r="R22" s="24">
        <f>20869.759+41122.985</f>
        <v>61992.744</v>
      </c>
      <c r="S22" s="46" t="s">
        <v>49</v>
      </c>
      <c r="T22" s="21">
        <f t="shared" si="0"/>
        <v>1.1455492198509287</v>
      </c>
      <c r="U22" s="22"/>
      <c r="V22" s="22"/>
      <c r="W22" s="24">
        <f>23036.313+40210.022</f>
        <v>63246.33499999999</v>
      </c>
      <c r="X22" s="24"/>
      <c r="Y22" s="21">
        <f t="shared" si="1"/>
        <v>1.1076177667227425</v>
      </c>
      <c r="Z22" s="22"/>
      <c r="AA22" s="22"/>
      <c r="AB22" s="22">
        <f t="shared" si="2"/>
        <v>1253.590999999993</v>
      </c>
      <c r="AC22" s="22"/>
      <c r="AD22" s="16">
        <f t="shared" si="3"/>
        <v>2.022157625414989</v>
      </c>
    </row>
    <row r="23" spans="1:30" s="3" customFormat="1" ht="13.5" customHeight="1">
      <c r="A23" s="3" t="s">
        <v>11</v>
      </c>
      <c r="B23" s="11"/>
      <c r="C23" s="20">
        <v>254307.661</v>
      </c>
      <c r="E23" s="13">
        <v>5.56351640214037</v>
      </c>
      <c r="F23" s="21"/>
      <c r="H23" s="22">
        <v>263247.018</v>
      </c>
      <c r="I23" s="20"/>
      <c r="J23" s="13">
        <v>5.574212784724083</v>
      </c>
      <c r="K23" s="21"/>
      <c r="L23" s="20"/>
      <c r="M23" s="23">
        <v>277180.963</v>
      </c>
      <c r="N23" s="22"/>
      <c r="O23" s="13">
        <v>5.45362777125367</v>
      </c>
      <c r="P23" s="22"/>
      <c r="Q23" s="22"/>
      <c r="R23" s="24">
        <v>288797.925</v>
      </c>
      <c r="S23" s="46"/>
      <c r="T23" s="21">
        <f t="shared" si="0"/>
        <v>5.336628391192314</v>
      </c>
      <c r="U23" s="22"/>
      <c r="V23" s="22"/>
      <c r="W23" s="24">
        <v>306891.66</v>
      </c>
      <c r="X23" s="24"/>
      <c r="Y23" s="21">
        <f t="shared" si="1"/>
        <v>5.374519410097601</v>
      </c>
      <c r="Z23" s="22"/>
      <c r="AA23" s="22"/>
      <c r="AB23" s="22">
        <f t="shared" si="2"/>
        <v>18093.734999999986</v>
      </c>
      <c r="AC23" s="22"/>
      <c r="AD23" s="16">
        <f t="shared" si="3"/>
        <v>6.26518871283441</v>
      </c>
    </row>
    <row r="24" spans="1:30" s="3" customFormat="1" ht="13.5" customHeight="1">
      <c r="A24" s="3" t="s">
        <v>12</v>
      </c>
      <c r="B24" s="11"/>
      <c r="C24" s="20">
        <v>2910.834</v>
      </c>
      <c r="E24" s="13">
        <v>0.06368063250327273</v>
      </c>
      <c r="F24" s="21"/>
      <c r="H24" s="22">
        <v>4310.392</v>
      </c>
      <c r="I24" s="20"/>
      <c r="J24" s="13">
        <v>0.09127184944435882</v>
      </c>
      <c r="K24" s="21"/>
      <c r="L24" s="20"/>
      <c r="M24" s="23">
        <v>5259.865</v>
      </c>
      <c r="N24" s="22"/>
      <c r="O24" s="13">
        <v>0.10348959584589215</v>
      </c>
      <c r="P24" s="22"/>
      <c r="Q24" s="22"/>
      <c r="R24" s="24">
        <v>5682.69</v>
      </c>
      <c r="S24" s="46"/>
      <c r="T24" s="21">
        <f t="shared" si="0"/>
        <v>0.10500908132336702</v>
      </c>
      <c r="U24" s="22"/>
      <c r="V24" s="22"/>
      <c r="W24" s="24">
        <v>6103.579</v>
      </c>
      <c r="X24" s="24"/>
      <c r="Y24" s="21">
        <f t="shared" si="1"/>
        <v>0.10689050268281682</v>
      </c>
      <c r="Z24" s="22"/>
      <c r="AA24" s="22"/>
      <c r="AB24" s="22">
        <f t="shared" si="2"/>
        <v>420.8890000000001</v>
      </c>
      <c r="AC24" s="22"/>
      <c r="AD24" s="16">
        <f t="shared" si="3"/>
        <v>7.406509945114024</v>
      </c>
    </row>
    <row r="25" spans="1:30" s="3" customFormat="1" ht="13.5" customHeight="1">
      <c r="A25" s="3" t="s">
        <v>13</v>
      </c>
      <c r="B25" s="11"/>
      <c r="C25" s="20">
        <v>40649.319</v>
      </c>
      <c r="E25" s="13">
        <v>0.8892895798067846</v>
      </c>
      <c r="F25" s="21"/>
      <c r="H25" s="22">
        <v>39008.982</v>
      </c>
      <c r="I25" s="20"/>
      <c r="J25" s="13">
        <v>0.8260088484021183</v>
      </c>
      <c r="K25" s="21"/>
      <c r="L25" s="20"/>
      <c r="M25" s="23">
        <v>39270.968</v>
      </c>
      <c r="N25" s="22"/>
      <c r="O25" s="13">
        <v>0.7726693758864465</v>
      </c>
      <c r="P25" s="22"/>
      <c r="Q25" s="22"/>
      <c r="R25" s="24">
        <v>39212.918</v>
      </c>
      <c r="S25" s="46"/>
      <c r="T25" s="21">
        <f t="shared" si="0"/>
        <v>0.7246062155754621</v>
      </c>
      <c r="U25" s="22"/>
      <c r="V25" s="22"/>
      <c r="W25" s="24">
        <v>40223.265</v>
      </c>
      <c r="X25" s="24"/>
      <c r="Y25" s="21">
        <f t="shared" si="1"/>
        <v>0.7044203106725008</v>
      </c>
      <c r="Z25" s="22"/>
      <c r="AA25" s="22"/>
      <c r="AB25" s="22">
        <f t="shared" si="2"/>
        <v>1010.3470000000016</v>
      </c>
      <c r="AC25" s="22"/>
      <c r="AD25" s="16">
        <f t="shared" si="3"/>
        <v>2.576566732422213</v>
      </c>
    </row>
    <row r="26" spans="2:30" s="3" customFormat="1" ht="13.5" customHeight="1">
      <c r="B26" s="11"/>
      <c r="C26" s="20"/>
      <c r="E26" s="25" t="s">
        <v>42</v>
      </c>
      <c r="F26" s="21"/>
      <c r="H26" s="22"/>
      <c r="I26" s="20"/>
      <c r="J26" s="25" t="s">
        <v>42</v>
      </c>
      <c r="K26" s="26"/>
      <c r="L26" s="20"/>
      <c r="M26" s="27"/>
      <c r="N26" s="22"/>
      <c r="O26" s="25" t="s">
        <v>42</v>
      </c>
      <c r="P26" s="22"/>
      <c r="Q26" s="22"/>
      <c r="R26" s="47"/>
      <c r="S26" s="48"/>
      <c r="T26" s="21"/>
      <c r="U26" s="22"/>
      <c r="V26" s="22"/>
      <c r="W26" s="47"/>
      <c r="X26" s="28"/>
      <c r="Y26" s="21"/>
      <c r="Z26" s="22"/>
      <c r="AA26" s="22"/>
      <c r="AB26" s="22"/>
      <c r="AC26" s="22"/>
      <c r="AD26" s="16"/>
    </row>
    <row r="27" spans="1:30" s="3" customFormat="1" ht="13.5" customHeight="1">
      <c r="A27" s="3" t="s">
        <v>14</v>
      </c>
      <c r="B27" s="11"/>
      <c r="C27" s="20">
        <v>588631.755</v>
      </c>
      <c r="E27" s="13">
        <v>12.877561025435138</v>
      </c>
      <c r="F27" s="21"/>
      <c r="H27" s="22">
        <v>631522.196</v>
      </c>
      <c r="I27" s="20"/>
      <c r="J27" s="13">
        <v>13.37237977290299</v>
      </c>
      <c r="K27" s="21"/>
      <c r="L27" s="20"/>
      <c r="M27" s="23">
        <v>666376.223</v>
      </c>
      <c r="N27" s="22"/>
      <c r="O27" s="13">
        <v>13.111174146025059</v>
      </c>
      <c r="P27" s="22"/>
      <c r="Q27" s="22"/>
      <c r="R27" s="24">
        <v>734309.281</v>
      </c>
      <c r="S27" s="46"/>
      <c r="T27" s="21">
        <f t="shared" si="0"/>
        <v>13.569127122020058</v>
      </c>
      <c r="U27" s="22"/>
      <c r="V27" s="22"/>
      <c r="W27" s="47">
        <v>797741.162</v>
      </c>
      <c r="X27" s="28"/>
      <c r="Y27" s="21">
        <f t="shared" si="1"/>
        <v>13.970648011102076</v>
      </c>
      <c r="Z27" s="22"/>
      <c r="AA27" s="22"/>
      <c r="AB27" s="22">
        <f t="shared" si="2"/>
        <v>63431.88100000005</v>
      </c>
      <c r="AC27" s="22"/>
      <c r="AD27" s="16">
        <f t="shared" si="3"/>
        <v>8.638305771325266</v>
      </c>
    </row>
    <row r="28" spans="1:30" s="3" customFormat="1" ht="13.5" customHeight="1">
      <c r="A28" s="3" t="s">
        <v>15</v>
      </c>
      <c r="B28" s="11"/>
      <c r="C28" s="20">
        <v>531332.491</v>
      </c>
      <c r="E28" s="13">
        <v>11.624018785138372</v>
      </c>
      <c r="F28" s="21"/>
      <c r="H28" s="22">
        <v>584349.833</v>
      </c>
      <c r="I28" s="20"/>
      <c r="J28" s="13">
        <v>12.373512659733086</v>
      </c>
      <c r="K28" s="21"/>
      <c r="L28" s="20"/>
      <c r="M28" s="23">
        <v>615825.49</v>
      </c>
      <c r="N28" s="22"/>
      <c r="O28" s="13">
        <v>12.116571636667196</v>
      </c>
      <c r="P28" s="22"/>
      <c r="Q28" s="22"/>
      <c r="R28" s="24">
        <v>676683.785</v>
      </c>
      <c r="S28" s="46"/>
      <c r="T28" s="21">
        <f t="shared" si="0"/>
        <v>12.504279242624323</v>
      </c>
      <c r="U28" s="22"/>
      <c r="V28" s="22"/>
      <c r="W28" s="24">
        <v>736748.254</v>
      </c>
      <c r="X28" s="24"/>
      <c r="Y28" s="21">
        <f t="shared" si="1"/>
        <v>12.902493966367537</v>
      </c>
      <c r="Z28" s="22"/>
      <c r="AA28" s="22"/>
      <c r="AB28" s="22">
        <f t="shared" si="2"/>
        <v>60064.468999999925</v>
      </c>
      <c r="AC28" s="22"/>
      <c r="AD28" s="16">
        <f t="shared" si="3"/>
        <v>8.876297959467127</v>
      </c>
    </row>
    <row r="29" spans="1:30" s="3" customFormat="1" ht="13.5" customHeight="1">
      <c r="A29" s="3" t="s">
        <v>16</v>
      </c>
      <c r="B29" s="11"/>
      <c r="C29" s="20">
        <v>57299.264</v>
      </c>
      <c r="E29" s="13">
        <v>1.2535422402967689</v>
      </c>
      <c r="F29" s="21"/>
      <c r="H29" s="22">
        <v>47172.363</v>
      </c>
      <c r="I29" s="20"/>
      <c r="J29" s="13">
        <v>0.9988671131699024</v>
      </c>
      <c r="K29" s="21"/>
      <c r="L29" s="20"/>
      <c r="M29" s="23">
        <v>50550.733</v>
      </c>
      <c r="N29" s="22"/>
      <c r="O29" s="13">
        <v>0.9946025093578644</v>
      </c>
      <c r="P29" s="22"/>
      <c r="Q29" s="22"/>
      <c r="R29" s="24">
        <v>57625.496</v>
      </c>
      <c r="S29" s="46"/>
      <c r="T29" s="21">
        <f t="shared" si="0"/>
        <v>1.0648478793957372</v>
      </c>
      <c r="U29" s="22"/>
      <c r="V29" s="22"/>
      <c r="W29" s="24">
        <v>60992.908</v>
      </c>
      <c r="X29" s="24"/>
      <c r="Y29" s="21">
        <f t="shared" si="1"/>
        <v>1.06815404473454</v>
      </c>
      <c r="Z29" s="22"/>
      <c r="AA29" s="22"/>
      <c r="AB29" s="22">
        <f t="shared" si="2"/>
        <v>3367.412000000004</v>
      </c>
      <c r="AC29" s="22"/>
      <c r="AD29" s="16">
        <f t="shared" si="3"/>
        <v>5.843614777736584</v>
      </c>
    </row>
    <row r="30" spans="2:30" s="3" customFormat="1" ht="13.5" customHeight="1">
      <c r="B30" s="11"/>
      <c r="C30" s="20"/>
      <c r="E30" s="25" t="s">
        <v>42</v>
      </c>
      <c r="F30" s="21"/>
      <c r="H30" s="22"/>
      <c r="I30" s="20"/>
      <c r="J30" s="25" t="s">
        <v>42</v>
      </c>
      <c r="K30" s="26"/>
      <c r="L30" s="20"/>
      <c r="M30" s="29"/>
      <c r="N30" s="22"/>
      <c r="O30" s="25" t="s">
        <v>42</v>
      </c>
      <c r="P30" s="22"/>
      <c r="Q30" s="22"/>
      <c r="R30" s="47"/>
      <c r="S30" s="48"/>
      <c r="T30" s="21"/>
      <c r="U30" s="22"/>
      <c r="V30" s="22"/>
      <c r="W30" s="47"/>
      <c r="X30" s="28"/>
      <c r="Y30" s="21"/>
      <c r="Z30" s="22"/>
      <c r="AA30" s="22"/>
      <c r="AB30" s="22"/>
      <c r="AC30" s="22"/>
      <c r="AD30" s="16"/>
    </row>
    <row r="31" spans="1:30" s="3" customFormat="1" ht="13.5" customHeight="1">
      <c r="A31" s="3" t="s">
        <v>17</v>
      </c>
      <c r="B31" s="11"/>
      <c r="C31" s="20">
        <v>529093.149</v>
      </c>
      <c r="E31" s="13">
        <v>11.575028456266596</v>
      </c>
      <c r="F31" s="21"/>
      <c r="H31" s="22">
        <v>522573.401</v>
      </c>
      <c r="I31" s="20"/>
      <c r="J31" s="13">
        <v>11.065406761078469</v>
      </c>
      <c r="K31" s="21"/>
      <c r="L31" s="20"/>
      <c r="M31" s="27">
        <v>606349.5819999999</v>
      </c>
      <c r="N31" s="22"/>
      <c r="O31" s="13">
        <v>11.93012999050463</v>
      </c>
      <c r="P31" s="22"/>
      <c r="Q31" s="22"/>
      <c r="R31" s="47">
        <v>652486.724</v>
      </c>
      <c r="S31" s="48"/>
      <c r="T31" s="21">
        <f t="shared" si="0"/>
        <v>12.057147488765592</v>
      </c>
      <c r="U31" s="22"/>
      <c r="V31" s="22"/>
      <c r="W31" s="47">
        <v>694209.518</v>
      </c>
      <c r="X31" s="28"/>
      <c r="Y31" s="21">
        <f t="shared" si="1"/>
        <v>12.157523372142142</v>
      </c>
      <c r="Z31" s="22"/>
      <c r="AA31" s="22"/>
      <c r="AB31" s="22">
        <f t="shared" si="2"/>
        <v>41722.793999999994</v>
      </c>
      <c r="AC31" s="22"/>
      <c r="AD31" s="16">
        <f t="shared" si="3"/>
        <v>6.394428034370243</v>
      </c>
    </row>
    <row r="32" spans="1:30" s="3" customFormat="1" ht="13.5" customHeight="1">
      <c r="A32" s="3" t="s">
        <v>18</v>
      </c>
      <c r="B32" s="11"/>
      <c r="C32" s="20">
        <v>471755.479</v>
      </c>
      <c r="E32" s="13">
        <v>10.320646003724153</v>
      </c>
      <c r="F32" s="21"/>
      <c r="H32" s="22">
        <v>466586.077</v>
      </c>
      <c r="I32" s="20"/>
      <c r="J32" s="13">
        <v>9.87988428263091</v>
      </c>
      <c r="K32" s="21"/>
      <c r="L32" s="20"/>
      <c r="M32" s="27">
        <v>548354.271</v>
      </c>
      <c r="N32" s="22"/>
      <c r="O32" s="13">
        <v>10.789052929335414</v>
      </c>
      <c r="P32" s="22"/>
      <c r="Q32" s="22"/>
      <c r="R32" s="47">
        <v>592272.885</v>
      </c>
      <c r="S32" s="48"/>
      <c r="T32" s="21">
        <f t="shared" si="0"/>
        <v>10.944470232687374</v>
      </c>
      <c r="U32" s="22"/>
      <c r="V32" s="22"/>
      <c r="W32" s="47">
        <v>629157.192</v>
      </c>
      <c r="X32" s="28"/>
      <c r="Y32" s="21">
        <f t="shared" si="1"/>
        <v>11.01827772187261</v>
      </c>
      <c r="Z32" s="22"/>
      <c r="AA32" s="22"/>
      <c r="AB32" s="22">
        <f t="shared" si="2"/>
        <v>36884.30700000003</v>
      </c>
      <c r="AC32" s="22"/>
      <c r="AD32" s="16">
        <f t="shared" si="3"/>
        <v>6.227586630105484</v>
      </c>
    </row>
    <row r="33" spans="1:30" s="3" customFormat="1" ht="13.5" customHeight="1">
      <c r="A33" s="3" t="s">
        <v>19</v>
      </c>
      <c r="B33" s="11"/>
      <c r="C33" s="20">
        <v>57337.67</v>
      </c>
      <c r="E33" s="13">
        <v>1.2543824525424416</v>
      </c>
      <c r="F33" s="21"/>
      <c r="H33" s="22">
        <v>55987.324</v>
      </c>
      <c r="I33" s="20"/>
      <c r="J33" s="13">
        <v>1.1855224784475604</v>
      </c>
      <c r="K33" s="21"/>
      <c r="L33" s="20"/>
      <c r="M33" s="27">
        <v>57995.310999999994</v>
      </c>
      <c r="N33" s="22"/>
      <c r="O33" s="13">
        <v>1.1410770611692167</v>
      </c>
      <c r="P33" s="22"/>
      <c r="Q33" s="22"/>
      <c r="R33" s="47">
        <v>60213.839</v>
      </c>
      <c r="S33" s="48"/>
      <c r="T33" s="21">
        <f t="shared" si="0"/>
        <v>1.112677256078218</v>
      </c>
      <c r="U33" s="22"/>
      <c r="V33" s="22"/>
      <c r="W33" s="47">
        <v>65052.326</v>
      </c>
      <c r="X33" s="28"/>
      <c r="Y33" s="21">
        <f t="shared" si="1"/>
        <v>1.1392456502695343</v>
      </c>
      <c r="Z33" s="22"/>
      <c r="AA33" s="22"/>
      <c r="AB33" s="22">
        <f t="shared" si="2"/>
        <v>4838.487000000001</v>
      </c>
      <c r="AC33" s="22"/>
      <c r="AD33" s="16">
        <f t="shared" si="3"/>
        <v>8.035506588443898</v>
      </c>
    </row>
    <row r="34" spans="1:30" s="3" customFormat="1" ht="13.5" customHeight="1">
      <c r="A34" s="3" t="s">
        <v>25</v>
      </c>
      <c r="B34" s="11"/>
      <c r="C34" s="20">
        <v>55333.808</v>
      </c>
      <c r="E34" s="13">
        <v>1.2105437452821606</v>
      </c>
      <c r="F34" s="21"/>
      <c r="H34" s="22">
        <v>58166.369</v>
      </c>
      <c r="I34" s="20"/>
      <c r="J34" s="13">
        <v>1.2316634018653105</v>
      </c>
      <c r="K34" s="21"/>
      <c r="L34" s="20"/>
      <c r="M34" s="27">
        <v>54236.128</v>
      </c>
      <c r="N34" s="22"/>
      <c r="O34" s="13">
        <v>1.0671138835247815</v>
      </c>
      <c r="P34" s="22"/>
      <c r="Q34" s="22"/>
      <c r="R34" s="47">
        <v>59503.957</v>
      </c>
      <c r="S34" s="48"/>
      <c r="T34" s="21">
        <f t="shared" si="0"/>
        <v>1.0995595148908588</v>
      </c>
      <c r="U34" s="22"/>
      <c r="V34" s="22"/>
      <c r="W34" s="47">
        <v>56103.786</v>
      </c>
      <c r="X34" s="28"/>
      <c r="Y34" s="21">
        <f t="shared" si="1"/>
        <v>0.9825320337377758</v>
      </c>
      <c r="Z34" s="22"/>
      <c r="AA34" s="22"/>
      <c r="AB34" s="22">
        <f t="shared" si="2"/>
        <v>-3400.171000000002</v>
      </c>
      <c r="AC34" s="22"/>
      <c r="AD34" s="16">
        <f t="shared" si="3"/>
        <v>-5.714193091393908</v>
      </c>
    </row>
    <row r="35" spans="1:30" s="3" customFormat="1" ht="13.5" customHeight="1">
      <c r="A35" s="3" t="s">
        <v>26</v>
      </c>
      <c r="B35" s="11"/>
      <c r="C35" s="20">
        <v>24446.924</v>
      </c>
      <c r="E35" s="13">
        <v>0.5348280194196707</v>
      </c>
      <c r="F35" s="21"/>
      <c r="H35" s="22">
        <v>23709.407</v>
      </c>
      <c r="I35" s="20"/>
      <c r="J35" s="13">
        <v>0.5020428365028116</v>
      </c>
      <c r="K35" s="21"/>
      <c r="L35" s="20"/>
      <c r="M35" s="27">
        <v>28289.338</v>
      </c>
      <c r="N35" s="22"/>
      <c r="O35" s="13">
        <v>0.5566021478436878</v>
      </c>
      <c r="P35" s="22"/>
      <c r="Q35" s="22"/>
      <c r="R35" s="47">
        <v>27088.969</v>
      </c>
      <c r="S35" s="48"/>
      <c r="T35" s="21">
        <f t="shared" si="0"/>
        <v>0.5005706362105216</v>
      </c>
      <c r="U35" s="22"/>
      <c r="V35" s="22"/>
      <c r="W35" s="47">
        <f>32554.49+138</f>
        <v>32692.49</v>
      </c>
      <c r="X35" s="28"/>
      <c r="Y35" s="21">
        <f t="shared" si="1"/>
        <v>0.5725356696543065</v>
      </c>
      <c r="Z35" s="22"/>
      <c r="AA35" s="22"/>
      <c r="AB35" s="22">
        <f t="shared" si="2"/>
        <v>5603.521000000001</v>
      </c>
      <c r="AC35" s="22"/>
      <c r="AD35" s="16">
        <f t="shared" si="3"/>
        <v>20.68561930134735</v>
      </c>
    </row>
    <row r="36" spans="1:30" s="3" customFormat="1" ht="13.5" customHeight="1">
      <c r="A36" s="3" t="s">
        <v>27</v>
      </c>
      <c r="B36" s="11"/>
      <c r="C36" s="20">
        <v>132.729</v>
      </c>
      <c r="E36" s="13">
        <v>0.002903726791540461</v>
      </c>
      <c r="F36" s="21"/>
      <c r="H36" s="22">
        <v>144.115</v>
      </c>
      <c r="I36" s="20"/>
      <c r="J36" s="13">
        <v>0.0030516116823420636</v>
      </c>
      <c r="K36" s="21"/>
      <c r="L36" s="20"/>
      <c r="M36" s="27">
        <v>0</v>
      </c>
      <c r="N36" s="22"/>
      <c r="O36" s="13">
        <v>0</v>
      </c>
      <c r="P36" s="22"/>
      <c r="Q36" s="22"/>
      <c r="R36" s="47">
        <v>528.92</v>
      </c>
      <c r="S36" s="48"/>
      <c r="T36" s="21">
        <f t="shared" si="0"/>
        <v>0.009773787289743992</v>
      </c>
      <c r="U36" s="22"/>
      <c r="V36" s="22"/>
      <c r="W36" s="47">
        <v>0</v>
      </c>
      <c r="X36" s="28"/>
      <c r="Y36" s="21">
        <f t="shared" si="1"/>
        <v>0</v>
      </c>
      <c r="Z36" s="22"/>
      <c r="AA36" s="22"/>
      <c r="AB36" s="22">
        <f t="shared" si="2"/>
        <v>-528.92</v>
      </c>
      <c r="AC36" s="22"/>
      <c r="AD36" s="16">
        <v>0</v>
      </c>
    </row>
    <row r="37" spans="1:30" s="3" customFormat="1" ht="13.5" customHeight="1">
      <c r="A37" s="3" t="s">
        <v>28</v>
      </c>
      <c r="B37" s="11"/>
      <c r="C37" s="20">
        <v>183362.3</v>
      </c>
      <c r="E37" s="13">
        <v>4.011437011267164</v>
      </c>
      <c r="F37" s="21"/>
      <c r="H37" s="22">
        <v>191603.796</v>
      </c>
      <c r="I37" s="20"/>
      <c r="J37" s="13">
        <v>4.057179212813971</v>
      </c>
      <c r="K37" s="21"/>
      <c r="L37" s="20"/>
      <c r="M37" s="27">
        <v>204594.298</v>
      </c>
      <c r="N37" s="22"/>
      <c r="O37" s="13">
        <v>4.025460960004492</v>
      </c>
      <c r="P37" s="22"/>
      <c r="Q37" s="22"/>
      <c r="R37" s="47">
        <v>222334.238</v>
      </c>
      <c r="S37" s="48"/>
      <c r="T37" s="21">
        <f t="shared" si="0"/>
        <v>4.108461675564009</v>
      </c>
      <c r="U37" s="22"/>
      <c r="V37" s="22"/>
      <c r="W37" s="47">
        <v>235500.971</v>
      </c>
      <c r="X37" s="28"/>
      <c r="Y37" s="21">
        <f t="shared" si="1"/>
        <v>4.124271541743207</v>
      </c>
      <c r="Z37" s="22"/>
      <c r="AA37" s="22"/>
      <c r="AB37" s="22">
        <f t="shared" si="2"/>
        <v>13166.732999999978</v>
      </c>
      <c r="AC37" s="22"/>
      <c r="AD37" s="16">
        <f t="shared" si="3"/>
        <v>5.922044718996441</v>
      </c>
    </row>
    <row r="38" spans="1:30" s="3" customFormat="1" ht="13.5" customHeight="1">
      <c r="A38" s="3" t="s">
        <v>29</v>
      </c>
      <c r="B38" s="11"/>
      <c r="C38" s="20">
        <v>19621.593</v>
      </c>
      <c r="E38" s="13">
        <v>0.4292637274958959</v>
      </c>
      <c r="F38" s="21"/>
      <c r="H38" s="22">
        <v>20984.287</v>
      </c>
      <c r="I38" s="20"/>
      <c r="J38" s="13">
        <v>0.44433886378807674</v>
      </c>
      <c r="K38" s="21"/>
      <c r="L38" s="20"/>
      <c r="M38" s="27">
        <v>21887.484</v>
      </c>
      <c r="N38" s="22"/>
      <c r="O38" s="13">
        <v>0.4306435380458303</v>
      </c>
      <c r="P38" s="22"/>
      <c r="Q38" s="22"/>
      <c r="R38" s="47">
        <v>24045.465</v>
      </c>
      <c r="S38" s="48"/>
      <c r="T38" s="21">
        <f t="shared" si="0"/>
        <v>0.44433044731336313</v>
      </c>
      <c r="U38" s="22"/>
      <c r="V38" s="22"/>
      <c r="W38" s="47">
        <v>27241.86</v>
      </c>
      <c r="X38" s="28"/>
      <c r="Y38" s="21">
        <f t="shared" si="1"/>
        <v>0.4770801048720628</v>
      </c>
      <c r="Z38" s="22"/>
      <c r="AA38" s="22"/>
      <c r="AB38" s="22">
        <f t="shared" si="2"/>
        <v>3196.3950000000004</v>
      </c>
      <c r="AC38" s="22"/>
      <c r="AD38" s="16">
        <f t="shared" si="3"/>
        <v>13.293130326238234</v>
      </c>
    </row>
    <row r="39" spans="1:30" s="3" customFormat="1" ht="13.5" customHeight="1">
      <c r="A39" s="3" t="s">
        <v>30</v>
      </c>
      <c r="B39" s="11"/>
      <c r="C39" s="20">
        <v>103249.393</v>
      </c>
      <c r="E39" s="13">
        <v>2.258798217905583</v>
      </c>
      <c r="F39" s="21"/>
      <c r="H39" s="22">
        <v>112952.972</v>
      </c>
      <c r="I39" s="20"/>
      <c r="J39" s="13">
        <v>2.3917608084547477</v>
      </c>
      <c r="K39" s="21"/>
      <c r="L39" s="20"/>
      <c r="M39" s="27">
        <v>122174.186</v>
      </c>
      <c r="N39" s="22"/>
      <c r="O39" s="13">
        <v>2.4038178036776334</v>
      </c>
      <c r="P39" s="22"/>
      <c r="Q39" s="22"/>
      <c r="R39" s="47">
        <v>129851.121</v>
      </c>
      <c r="S39" s="48"/>
      <c r="T39" s="21">
        <f t="shared" si="0"/>
        <v>2.399488081352207</v>
      </c>
      <c r="U39" s="22"/>
      <c r="V39" s="22"/>
      <c r="W39" s="47">
        <v>140988.436</v>
      </c>
      <c r="X39" s="28"/>
      <c r="Y39" s="21">
        <f t="shared" si="1"/>
        <v>2.4690963771426806</v>
      </c>
      <c r="Z39" s="22"/>
      <c r="AA39" s="22"/>
      <c r="AB39" s="22">
        <f t="shared" si="2"/>
        <v>11137.314999999988</v>
      </c>
      <c r="AC39" s="22"/>
      <c r="AD39" s="16">
        <f t="shared" si="3"/>
        <v>8.576987949145227</v>
      </c>
    </row>
    <row r="40" spans="1:30" s="3" customFormat="1" ht="13.5" customHeight="1">
      <c r="A40" s="3" t="s">
        <v>31</v>
      </c>
      <c r="B40" s="11"/>
      <c r="C40" s="20">
        <v>9311.785</v>
      </c>
      <c r="E40" s="13">
        <v>0.20371493480373237</v>
      </c>
      <c r="F40" s="21"/>
      <c r="H40" s="22">
        <v>8354.074</v>
      </c>
      <c r="I40" s="20"/>
      <c r="J40" s="13">
        <v>0.17689615802345413</v>
      </c>
      <c r="K40" s="21"/>
      <c r="L40" s="20"/>
      <c r="M40" s="27">
        <v>8599.023</v>
      </c>
      <c r="N40" s="22"/>
      <c r="O40" s="13">
        <v>0.16918864171219813</v>
      </c>
      <c r="P40" s="22"/>
      <c r="Q40" s="22"/>
      <c r="R40" s="47">
        <v>9632.433</v>
      </c>
      <c r="S40" s="48"/>
      <c r="T40" s="21">
        <f t="shared" si="0"/>
        <v>0.17799544586083077</v>
      </c>
      <c r="U40" s="22"/>
      <c r="V40" s="22"/>
      <c r="W40" s="47">
        <v>8312.747</v>
      </c>
      <c r="X40" s="28"/>
      <c r="Y40" s="21">
        <f t="shared" si="1"/>
        <v>0.14557912750946245</v>
      </c>
      <c r="Z40" s="22"/>
      <c r="AA40" s="22"/>
      <c r="AB40" s="22">
        <f t="shared" si="2"/>
        <v>-1319.6860000000015</v>
      </c>
      <c r="AC40" s="22"/>
      <c r="AD40" s="16">
        <f t="shared" si="3"/>
        <v>-13.700443076012068</v>
      </c>
    </row>
    <row r="41" spans="1:30" s="3" customFormat="1" ht="13.5" customHeight="1">
      <c r="A41" s="3" t="s">
        <v>32</v>
      </c>
      <c r="B41" s="11"/>
      <c r="C41" s="20">
        <v>20364.573</v>
      </c>
      <c r="E41" s="13">
        <v>0.44551798189078123</v>
      </c>
      <c r="F41" s="21"/>
      <c r="H41" s="22">
        <v>22986.151</v>
      </c>
      <c r="I41" s="20"/>
      <c r="J41" s="13">
        <v>0.4867280083522097</v>
      </c>
      <c r="K41" s="21"/>
      <c r="L41" s="20"/>
      <c r="M41" s="27">
        <v>26166</v>
      </c>
      <c r="N41" s="22"/>
      <c r="O41" s="13">
        <v>0.514824765446188</v>
      </c>
      <c r="P41" s="22"/>
      <c r="Q41" s="22"/>
      <c r="R41" s="47">
        <v>29153.128</v>
      </c>
      <c r="S41" s="48"/>
      <c r="T41" s="21">
        <f t="shared" si="0"/>
        <v>0.5387137410245022</v>
      </c>
      <c r="U41" s="22"/>
      <c r="V41" s="22"/>
      <c r="W41" s="47">
        <v>32087.855</v>
      </c>
      <c r="X41" s="28"/>
      <c r="Y41" s="21">
        <f t="shared" si="1"/>
        <v>0.5619468431494599</v>
      </c>
      <c r="Z41" s="22"/>
      <c r="AA41" s="22"/>
      <c r="AB41" s="22">
        <f t="shared" si="2"/>
        <v>2934.726999999999</v>
      </c>
      <c r="AC41" s="22"/>
      <c r="AD41" s="16">
        <f t="shared" si="3"/>
        <v>10.066593883167524</v>
      </c>
    </row>
    <row r="42" spans="1:30" s="3" customFormat="1" ht="13.5" customHeight="1">
      <c r="A42" s="3" t="s">
        <v>33</v>
      </c>
      <c r="B42" s="11"/>
      <c r="C42" s="20">
        <v>14189.79</v>
      </c>
      <c r="E42" s="13">
        <v>0.31043158156343315</v>
      </c>
      <c r="F42" s="21"/>
      <c r="H42" s="22">
        <v>14656.984</v>
      </c>
      <c r="I42" s="20"/>
      <c r="J42" s="13">
        <v>0.3103592520022253</v>
      </c>
      <c r="K42" s="21"/>
      <c r="L42" s="20"/>
      <c r="M42" s="27">
        <v>14910.037</v>
      </c>
      <c r="N42" s="22"/>
      <c r="O42" s="13">
        <v>0.2933599442528084</v>
      </c>
      <c r="P42" s="22"/>
      <c r="Q42" s="22"/>
      <c r="R42" s="47">
        <v>13137.572</v>
      </c>
      <c r="S42" s="48"/>
      <c r="T42" s="21">
        <f t="shared" si="0"/>
        <v>0.24276607848388523</v>
      </c>
      <c r="U42" s="22"/>
      <c r="V42" s="22"/>
      <c r="W42" s="47">
        <v>14245.557</v>
      </c>
      <c r="X42" s="28"/>
      <c r="Y42" s="21">
        <f t="shared" si="1"/>
        <v>0.24947899400117862</v>
      </c>
      <c r="Z42" s="22"/>
      <c r="AA42" s="22"/>
      <c r="AB42" s="22">
        <f t="shared" si="2"/>
        <v>1107.9850000000006</v>
      </c>
      <c r="AC42" s="22"/>
      <c r="AD42" s="16">
        <f t="shared" si="3"/>
        <v>8.433712104489327</v>
      </c>
    </row>
    <row r="43" spans="1:30" s="3" customFormat="1" ht="13.5" customHeight="1">
      <c r="A43" s="3" t="s">
        <v>34</v>
      </c>
      <c r="B43" s="11"/>
      <c r="C43" s="20">
        <v>74603.435</v>
      </c>
      <c r="E43" s="13">
        <v>1.6321074742554176</v>
      </c>
      <c r="F43" s="21"/>
      <c r="H43" s="22">
        <v>46152.575</v>
      </c>
      <c r="I43" s="20"/>
      <c r="J43" s="13">
        <v>0.9772732681550723</v>
      </c>
      <c r="K43" s="21"/>
      <c r="L43" s="20"/>
      <c r="M43" s="27">
        <v>93646.68</v>
      </c>
      <c r="N43" s="22"/>
      <c r="O43" s="13">
        <v>1.8425296211042663</v>
      </c>
      <c r="P43" s="22"/>
      <c r="Q43" s="22"/>
      <c r="R43" s="47">
        <v>104826.603</v>
      </c>
      <c r="S43" s="48"/>
      <c r="T43" s="21">
        <f t="shared" si="0"/>
        <v>1.9370659457544421</v>
      </c>
      <c r="U43" s="22"/>
      <c r="V43" s="22"/>
      <c r="W43" s="47">
        <v>111607.14</v>
      </c>
      <c r="X43" s="28"/>
      <c r="Y43" s="21">
        <f t="shared" si="1"/>
        <v>1.9545488470930763</v>
      </c>
      <c r="Z43" s="22"/>
      <c r="AA43" s="22"/>
      <c r="AB43" s="22">
        <f t="shared" si="2"/>
        <v>6780.536999999997</v>
      </c>
      <c r="AC43" s="22"/>
      <c r="AD43" s="16">
        <f t="shared" si="3"/>
        <v>6.468336095943123</v>
      </c>
    </row>
    <row r="44" spans="1:30" s="3" customFormat="1" ht="13.5" customHeight="1">
      <c r="A44" s="3" t="s">
        <v>35</v>
      </c>
      <c r="B44" s="11"/>
      <c r="C44" s="20">
        <v>3413.823</v>
      </c>
      <c r="E44" s="13">
        <v>0.0746845776482685</v>
      </c>
      <c r="F44" s="21"/>
      <c r="H44" s="22">
        <v>3914.442</v>
      </c>
      <c r="I44" s="20"/>
      <c r="J44" s="13">
        <v>0.0828876726020916</v>
      </c>
      <c r="K44" s="21"/>
      <c r="L44" s="20"/>
      <c r="M44" s="27">
        <v>4145.095000000001</v>
      </c>
      <c r="N44" s="22"/>
      <c r="O44" s="13">
        <v>0.08155612478510921</v>
      </c>
      <c r="P44" s="22"/>
      <c r="Q44" s="22"/>
      <c r="R44" s="47">
        <v>450.241</v>
      </c>
      <c r="S44" s="48"/>
      <c r="T44" s="21">
        <f t="shared" si="0"/>
        <v>0.00831989670105427</v>
      </c>
      <c r="U44" s="22"/>
      <c r="V44" s="22"/>
      <c r="W44" s="47">
        <v>667.8</v>
      </c>
      <c r="X44" s="28"/>
      <c r="Y44" s="21">
        <f t="shared" si="1"/>
        <v>0.011695019871387765</v>
      </c>
      <c r="Z44" s="22"/>
      <c r="AA44" s="22"/>
      <c r="AB44" s="22">
        <f t="shared" si="2"/>
        <v>217.55899999999997</v>
      </c>
      <c r="AC44" s="22"/>
      <c r="AD44" s="16">
        <f t="shared" si="3"/>
        <v>48.3205660968237</v>
      </c>
    </row>
    <row r="45" spans="1:30" s="3" customFormat="1" ht="13.5" customHeight="1">
      <c r="A45" s="3" t="s">
        <v>36</v>
      </c>
      <c r="B45" s="11"/>
      <c r="C45" s="20">
        <v>8413.524</v>
      </c>
      <c r="E45" s="13">
        <v>0.18406358105665424</v>
      </c>
      <c r="F45" s="21"/>
      <c r="H45" s="22">
        <v>8875.489</v>
      </c>
      <c r="I45" s="20"/>
      <c r="J45" s="13">
        <v>0.18793703583179042</v>
      </c>
      <c r="K45" s="21"/>
      <c r="L45" s="20"/>
      <c r="M45" s="27">
        <v>8516.644</v>
      </c>
      <c r="N45" s="22"/>
      <c r="O45" s="13">
        <v>0.167567807448165</v>
      </c>
      <c r="P45" s="22"/>
      <c r="Q45" s="22"/>
      <c r="R45" s="47">
        <v>8489.982</v>
      </c>
      <c r="S45" s="48"/>
      <c r="T45" s="21">
        <f t="shared" si="0"/>
        <v>0.15688436467094322</v>
      </c>
      <c r="U45" s="22"/>
      <c r="V45" s="22"/>
      <c r="W45" s="47">
        <v>9156.292</v>
      </c>
      <c r="X45" s="28"/>
      <c r="Y45" s="21">
        <f t="shared" si="1"/>
        <v>0.16035192705634746</v>
      </c>
      <c r="Z45" s="22"/>
      <c r="AA45" s="22"/>
      <c r="AB45" s="22">
        <f t="shared" si="2"/>
        <v>666.3099999999995</v>
      </c>
      <c r="AC45" s="22"/>
      <c r="AD45" s="16">
        <f t="shared" si="3"/>
        <v>7.848190962006744</v>
      </c>
    </row>
    <row r="46" spans="1:30" s="3" customFormat="1" ht="13.5" customHeight="1">
      <c r="A46" s="3" t="s">
        <v>37</v>
      </c>
      <c r="B46" s="11"/>
      <c r="C46" s="20">
        <v>8219.914</v>
      </c>
      <c r="E46" s="13">
        <v>0.17982795399617654</v>
      </c>
      <c r="F46" s="21"/>
      <c r="H46" s="22">
        <v>5423.64</v>
      </c>
      <c r="I46" s="20"/>
      <c r="J46" s="13">
        <v>0.11484469475639392</v>
      </c>
      <c r="K46" s="21"/>
      <c r="L46" s="20"/>
      <c r="M46" s="27">
        <v>8453.672</v>
      </c>
      <c r="N46" s="22"/>
      <c r="O46" s="13">
        <v>0.16632881237327096</v>
      </c>
      <c r="P46" s="22"/>
      <c r="Q46" s="22"/>
      <c r="R46" s="47">
        <v>8040.463</v>
      </c>
      <c r="S46" s="48"/>
      <c r="T46" s="21">
        <f t="shared" si="0"/>
        <v>0.1485778096367255</v>
      </c>
      <c r="U46" s="22"/>
      <c r="V46" s="22"/>
      <c r="W46" s="47">
        <v>9186.684</v>
      </c>
      <c r="X46" s="28"/>
      <c r="Y46" s="21">
        <f t="shared" si="1"/>
        <v>0.16088417480107822</v>
      </c>
      <c r="Z46" s="22"/>
      <c r="AA46" s="22"/>
      <c r="AB46" s="22">
        <f t="shared" si="2"/>
        <v>1146.2209999999995</v>
      </c>
      <c r="AC46" s="22"/>
      <c r="AD46" s="16">
        <f t="shared" si="3"/>
        <v>14.255659157936545</v>
      </c>
    </row>
    <row r="47" spans="1:30" s="3" customFormat="1" ht="13.5" customHeight="1">
      <c r="A47" s="3" t="s">
        <v>38</v>
      </c>
      <c r="B47" s="11"/>
      <c r="C47" s="20">
        <v>1981.522</v>
      </c>
      <c r="E47" s="13">
        <v>0.043349972646722544</v>
      </c>
      <c r="F47" s="21"/>
      <c r="H47" s="22">
        <v>2139.318</v>
      </c>
      <c r="I47" s="20"/>
      <c r="J47" s="13">
        <v>0.04529971065499538</v>
      </c>
      <c r="K47" s="21"/>
      <c r="L47" s="20"/>
      <c r="M47" s="27">
        <v>10730.997</v>
      </c>
      <c r="N47" s="22"/>
      <c r="O47" s="13">
        <v>0.21113594028620147</v>
      </c>
      <c r="P47" s="22"/>
      <c r="Q47" s="22"/>
      <c r="R47" s="47">
        <v>11024.887</v>
      </c>
      <c r="S47" s="48"/>
      <c r="T47" s="21">
        <f t="shared" si="0"/>
        <v>0.2037262732198892</v>
      </c>
      <c r="U47" s="22"/>
      <c r="V47" s="22"/>
      <c r="W47" s="47">
        <v>11020.06</v>
      </c>
      <c r="X47" s="28"/>
      <c r="Y47" s="21">
        <f t="shared" si="1"/>
        <v>0.19299164522893897</v>
      </c>
      <c r="Z47" s="22"/>
      <c r="AA47" s="22"/>
      <c r="AB47" s="22">
        <f t="shared" si="2"/>
        <v>-4.827000000001135</v>
      </c>
      <c r="AC47" s="22"/>
      <c r="AD47" s="16">
        <f t="shared" si="3"/>
        <v>-0.043782761673667354</v>
      </c>
    </row>
    <row r="48" spans="1:30" s="3" customFormat="1" ht="13.5" customHeight="1">
      <c r="A48" s="3" t="s">
        <v>39</v>
      </c>
      <c r="B48" s="11"/>
      <c r="C48" s="20">
        <v>2448.036</v>
      </c>
      <c r="E48" s="13">
        <v>0.05355595024339477</v>
      </c>
      <c r="F48" s="21"/>
      <c r="H48" s="22">
        <v>2509.783</v>
      </c>
      <c r="I48" s="20"/>
      <c r="J48" s="13">
        <v>0.05314424676781397</v>
      </c>
      <c r="K48" s="21"/>
      <c r="L48" s="20"/>
      <c r="M48" s="22">
        <v>0</v>
      </c>
      <c r="N48" s="22"/>
      <c r="O48" s="13">
        <v>0</v>
      </c>
      <c r="P48" s="22"/>
      <c r="Q48" s="22"/>
      <c r="R48" s="47">
        <v>4378.745</v>
      </c>
      <c r="S48" s="22"/>
      <c r="T48" s="21">
        <f t="shared" si="0"/>
        <v>0.08091379079261525</v>
      </c>
      <c r="U48" s="22"/>
      <c r="V48" s="22"/>
      <c r="W48" s="47">
        <v>5397.678</v>
      </c>
      <c r="X48" s="28"/>
      <c r="Y48" s="21">
        <f t="shared" si="1"/>
        <v>0.09452822921436443</v>
      </c>
      <c r="Z48" s="22"/>
      <c r="AA48" s="22"/>
      <c r="AB48" s="22">
        <f t="shared" si="2"/>
        <v>1018.933</v>
      </c>
      <c r="AC48" s="22"/>
      <c r="AD48" s="16">
        <f t="shared" si="3"/>
        <v>23.269978041653488</v>
      </c>
    </row>
    <row r="49" spans="1:30" s="33" customFormat="1" ht="13.5" customHeight="1">
      <c r="A49" s="30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18" ht="13.5" customHeight="1">
      <c r="A50" s="59" t="s">
        <v>50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R50" s="28"/>
    </row>
    <row r="51" spans="1:15" ht="13.5" customHeight="1">
      <c r="A51" s="34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N51" s="11"/>
      <c r="O51" s="11"/>
    </row>
    <row r="52" ht="13.5" customHeight="1"/>
  </sheetData>
  <mergeCells count="9">
    <mergeCell ref="A1:AE1"/>
    <mergeCell ref="A3:AE3"/>
    <mergeCell ref="A5:AE5"/>
    <mergeCell ref="AB7:AE7"/>
    <mergeCell ref="R7:T7"/>
    <mergeCell ref="W7:Y7"/>
    <mergeCell ref="C7:F7"/>
    <mergeCell ref="H7:K7"/>
    <mergeCell ref="M7:O7"/>
  </mergeCells>
  <printOptions/>
  <pageMargins left="0.75" right="0.8" top="0.5" bottom="0.5" header="0.5" footer="0.25"/>
  <pageSetup fitToHeight="0" fitToWidth="1" horizontalDpi="600" verticalDpi="600" orientation="landscape" scale="74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Department of Revenue</cp:lastModifiedBy>
  <cp:lastPrinted>2002-04-17T22:57:03Z</cp:lastPrinted>
  <dcterms:created xsi:type="dcterms:W3CDTF">1999-03-31T21:37:01Z</dcterms:created>
  <cp:category/>
  <cp:version/>
  <cp:contentType/>
  <cp:contentStatus/>
</cp:coreProperties>
</file>