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020" windowHeight="11895"/>
  </bookViews>
  <sheets>
    <sheet name="Table 17" sheetId="1" r:id="rId1"/>
  </sheets>
  <definedNames>
    <definedName name="_xlnm.Print_Area" localSheetId="0">'Table 17'!$A$1:$H$57</definedName>
  </definedNames>
  <calcPr calcId="125725"/>
</workbook>
</file>

<file path=xl/calcChain.xml><?xml version="1.0" encoding="utf-8"?>
<calcChain xmlns="http://schemas.openxmlformats.org/spreadsheetml/2006/main">
  <c r="C54" i="1"/>
  <c r="B54"/>
  <c r="G8"/>
  <c r="F54" l="1"/>
  <c r="F6" l="1"/>
  <c r="D6"/>
  <c r="A3"/>
  <c r="G53"/>
  <c r="G52"/>
  <c r="G51"/>
  <c r="G50"/>
  <c r="G47"/>
  <c r="G46"/>
  <c r="G45"/>
  <c r="G44"/>
  <c r="G42"/>
  <c r="G41"/>
  <c r="G40"/>
  <c r="G39"/>
  <c r="G38"/>
  <c r="G36"/>
  <c r="G35"/>
  <c r="G34"/>
  <c r="G33"/>
  <c r="G32"/>
  <c r="G30"/>
  <c r="G29"/>
  <c r="G28"/>
  <c r="G27"/>
  <c r="G26"/>
  <c r="G24"/>
  <c r="G23"/>
  <c r="G22"/>
  <c r="G21"/>
  <c r="G20"/>
  <c r="G18"/>
  <c r="G17"/>
  <c r="G16"/>
  <c r="G15"/>
  <c r="G14"/>
  <c r="G9"/>
  <c r="G10"/>
  <c r="G11"/>
  <c r="G12"/>
  <c r="D8"/>
  <c r="D9"/>
  <c r="D10"/>
  <c r="D11"/>
  <c r="D12"/>
  <c r="D14"/>
  <c r="D15"/>
  <c r="D16"/>
  <c r="D17"/>
  <c r="D18"/>
  <c r="D20"/>
  <c r="D21"/>
  <c r="D22"/>
  <c r="D23"/>
  <c r="D24"/>
  <c r="D26"/>
  <c r="D27"/>
  <c r="D28"/>
  <c r="D29"/>
  <c r="D30"/>
  <c r="D32"/>
  <c r="D33"/>
  <c r="D34"/>
  <c r="D35"/>
  <c r="D36"/>
  <c r="D38"/>
  <c r="D39"/>
  <c r="D40"/>
  <c r="D41"/>
  <c r="D42"/>
  <c r="D44"/>
  <c r="D45"/>
  <c r="D46"/>
  <c r="D47"/>
  <c r="D48"/>
  <c r="D50"/>
  <c r="D51"/>
  <c r="D52"/>
  <c r="D53"/>
  <c r="D54"/>
  <c r="G54"/>
  <c r="G48"/>
</calcChain>
</file>

<file path=xl/sharedStrings.xml><?xml version="1.0" encoding="utf-8"?>
<sst xmlns="http://schemas.openxmlformats.org/spreadsheetml/2006/main" count="59" uniqueCount="56">
  <si>
    <t>%</t>
  </si>
  <si>
    <t>State Total</t>
  </si>
  <si>
    <t>Yakima</t>
  </si>
  <si>
    <t>Whitman</t>
  </si>
  <si>
    <t>Whatcom</t>
  </si>
  <si>
    <t>Walla Walla</t>
  </si>
  <si>
    <t>Wahkiakum</t>
  </si>
  <si>
    <t>Thurston</t>
  </si>
  <si>
    <t>Stevens</t>
  </si>
  <si>
    <t>Skamania</t>
  </si>
  <si>
    <t>Skagit</t>
  </si>
  <si>
    <t>San Juan</t>
  </si>
  <si>
    <t>Pierce</t>
  </si>
  <si>
    <t>Pend Oreille</t>
  </si>
  <si>
    <t>Okanogan</t>
  </si>
  <si>
    <t>Mason</t>
  </si>
  <si>
    <t>Lincoln</t>
  </si>
  <si>
    <t>Lewis</t>
  </si>
  <si>
    <t>Kittitas</t>
  </si>
  <si>
    <t>Kitsap</t>
  </si>
  <si>
    <t>King</t>
  </si>
  <si>
    <t>Grays Harbor</t>
  </si>
  <si>
    <t>Grant</t>
  </si>
  <si>
    <t>Garfield</t>
  </si>
  <si>
    <t>Franklin</t>
  </si>
  <si>
    <t>Ferry</t>
  </si>
  <si>
    <t>Douglas</t>
  </si>
  <si>
    <t>Cowlitz</t>
  </si>
  <si>
    <t>Columbia</t>
  </si>
  <si>
    <t>Clark</t>
  </si>
  <si>
    <t>Clallam</t>
  </si>
  <si>
    <t>Chelan</t>
  </si>
  <si>
    <t>Benton</t>
  </si>
  <si>
    <t>Asotin</t>
  </si>
  <si>
    <t>Adams</t>
  </si>
  <si>
    <t>Construction</t>
  </si>
  <si>
    <t>County</t>
  </si>
  <si>
    <t>w/o New</t>
  </si>
  <si>
    <t>and Improvements</t>
  </si>
  <si>
    <t>Change</t>
  </si>
  <si>
    <t>% Change</t>
  </si>
  <si>
    <t xml:space="preserve">New Construction </t>
  </si>
  <si>
    <t xml:space="preserve">Percent </t>
  </si>
  <si>
    <t xml:space="preserve">*Includes new construction. </t>
  </si>
  <si>
    <t>Snohomish</t>
  </si>
  <si>
    <t>Island</t>
  </si>
  <si>
    <t>Jefferson</t>
  </si>
  <si>
    <t>Locally Assessed Real Property*</t>
  </si>
  <si>
    <t>Comparison of Real Property Assessed Values,</t>
  </si>
  <si>
    <t>Table 17</t>
  </si>
  <si>
    <t>Spokane</t>
  </si>
  <si>
    <t>Pacific</t>
  </si>
  <si>
    <t>Klickitat</t>
  </si>
  <si>
    <t>Total 2013 Value</t>
  </si>
  <si>
    <t>Total 2014 Value**</t>
  </si>
  <si>
    <t>**Some counties sent updated values after the Department completed the state property tax levy calculation.  These locally assessed real property values reflect those updates.  These values will not match those used to compute the state property tax levy for taxes due in 2015.</t>
  </si>
</sst>
</file>

<file path=xl/styles.xml><?xml version="1.0" encoding="utf-8"?>
<styleSheet xmlns="http://schemas.openxmlformats.org/spreadsheetml/2006/main">
  <numFmts count="5">
    <numFmt numFmtId="5" formatCode="&quot;$&quot;#,##0_);\(&quot;$&quot;#,##0\)"/>
    <numFmt numFmtId="44" formatCode="_(&quot;$&quot;* #,##0.00_);_(&quot;$&quot;* \(#,##0.00\);_(&quot;$&quot;* &quot;-&quot;??_);_(@_)"/>
    <numFmt numFmtId="43" formatCode="_(* #,##0.00_);_(* \(#,##0.00\);_(* &quot;-&quot;??_);_(@_)"/>
    <numFmt numFmtId="164" formatCode="0.00_);\(0.00\)"/>
    <numFmt numFmtId="165" formatCode="_(* #,##0_);_(* \(#,##0\);_(* &quot;-&quot;??_);_(@_)"/>
  </numFmts>
  <fonts count="8">
    <font>
      <sz val="10"/>
      <name val="Arial"/>
    </font>
    <font>
      <sz val="10"/>
      <name val="Arial"/>
      <family val="2"/>
    </font>
    <font>
      <sz val="10"/>
      <name val="Times New Roman"/>
      <family val="1"/>
    </font>
    <font>
      <sz val="10"/>
      <name val="Arial"/>
      <family val="2"/>
    </font>
    <font>
      <sz val="8"/>
      <name val="Arial"/>
      <family val="2"/>
    </font>
    <font>
      <sz val="10"/>
      <name val="Arial"/>
      <family val="2"/>
    </font>
    <font>
      <sz val="10"/>
      <name val="Arial"/>
      <family val="2"/>
    </font>
    <font>
      <b/>
      <sz val="14"/>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3">
    <xf numFmtId="0" fontId="0" fillId="0" borderId="0" xfId="0"/>
    <xf numFmtId="5" fontId="2" fillId="0" borderId="0" xfId="0" applyNumberFormat="1" applyFont="1" applyProtection="1"/>
    <xf numFmtId="164" fontId="2" fillId="0" borderId="0" xfId="0" applyNumberFormat="1" applyFont="1"/>
    <xf numFmtId="5" fontId="2" fillId="0" borderId="0" xfId="0" applyNumberFormat="1" applyFont="1"/>
    <xf numFmtId="37" fontId="2" fillId="0" borderId="0" xfId="0" applyNumberFormat="1" applyFont="1"/>
    <xf numFmtId="37" fontId="2" fillId="0" borderId="0" xfId="0" applyNumberFormat="1" applyFont="1" applyProtection="1"/>
    <xf numFmtId="0" fontId="3" fillId="0" borderId="0" xfId="0" applyFont="1"/>
    <xf numFmtId="0" fontId="2" fillId="0" borderId="0" xfId="0" applyFont="1"/>
    <xf numFmtId="0" fontId="2" fillId="0" borderId="0" xfId="0" applyFont="1" applyAlignment="1">
      <alignment horizontal="center"/>
    </xf>
    <xf numFmtId="0" fontId="2" fillId="0" borderId="0" xfId="0" applyFont="1" applyBorder="1"/>
    <xf numFmtId="0" fontId="2" fillId="0" borderId="1" xfId="0" applyFont="1" applyBorder="1"/>
    <xf numFmtId="165" fontId="4" fillId="0" borderId="0" xfId="1" applyNumberFormat="1" applyFont="1"/>
    <xf numFmtId="37" fontId="5" fillId="0" borderId="0" xfId="2" applyNumberFormat="1" applyFont="1"/>
    <xf numFmtId="165" fontId="5" fillId="0" borderId="0" xfId="1" applyNumberFormat="1" applyFont="1"/>
    <xf numFmtId="37" fontId="5" fillId="0" borderId="0" xfId="0" applyNumberFormat="1" applyFont="1"/>
    <xf numFmtId="0" fontId="5" fillId="0" borderId="0" xfId="0" applyFont="1"/>
    <xf numFmtId="0" fontId="6" fillId="0" borderId="0" xfId="0" applyFont="1"/>
    <xf numFmtId="0" fontId="2" fillId="0" borderId="1" xfId="0" quotePrefix="1" applyFont="1" applyBorder="1" applyAlignment="1">
      <alignment horizontal="right"/>
    </xf>
    <xf numFmtId="0" fontId="2" fillId="0" borderId="0" xfId="0" quotePrefix="1" applyFont="1" applyAlignment="1">
      <alignment horizontal="left"/>
    </xf>
    <xf numFmtId="0" fontId="2" fillId="0" borderId="0" xfId="0" applyFont="1" applyBorder="1" applyAlignment="1">
      <alignment horizontal="center"/>
    </xf>
    <xf numFmtId="0" fontId="2" fillId="0" borderId="1" xfId="0" quotePrefix="1" applyFont="1" applyBorder="1" applyAlignment="1">
      <alignment horizontal="center"/>
    </xf>
    <xf numFmtId="5" fontId="2" fillId="0" borderId="1" xfId="0" applyNumberFormat="1" applyFont="1" applyBorder="1"/>
    <xf numFmtId="164" fontId="2" fillId="0" borderId="1" xfId="0" applyNumberFormat="1" applyFont="1" applyBorder="1"/>
    <xf numFmtId="5" fontId="2" fillId="0" borderId="0" xfId="0" applyNumberFormat="1" applyFont="1" applyBorder="1"/>
    <xf numFmtId="0" fontId="7" fillId="0" borderId="0" xfId="0" quotePrefix="1" applyFont="1" applyAlignment="1">
      <alignment horizontal="left"/>
    </xf>
    <xf numFmtId="0" fontId="7" fillId="0" borderId="0" xfId="0" applyFont="1" applyAlignment="1">
      <alignment horizontal="left"/>
    </xf>
    <xf numFmtId="0" fontId="7" fillId="0" borderId="2" xfId="0" applyFont="1" applyBorder="1" applyAlignment="1">
      <alignment horizontal="center"/>
    </xf>
    <xf numFmtId="0" fontId="7" fillId="0" borderId="1" xfId="0" quotePrefix="1" applyFont="1" applyBorder="1" applyAlignment="1">
      <alignment horizontal="center"/>
    </xf>
    <xf numFmtId="0" fontId="7" fillId="0" borderId="1" xfId="0" applyFont="1" applyBorder="1" applyAlignment="1">
      <alignment horizontal="center"/>
    </xf>
    <xf numFmtId="0" fontId="2" fillId="0" borderId="1" xfId="0" applyFont="1" applyBorder="1" applyAlignment="1">
      <alignment horizontal="center"/>
    </xf>
    <xf numFmtId="0" fontId="2" fillId="0" borderId="0" xfId="0" applyFont="1" applyBorder="1" applyAlignment="1">
      <alignment horizontal="center"/>
    </xf>
    <xf numFmtId="0" fontId="2" fillId="0" borderId="1" xfId="0" quotePrefix="1" applyFont="1" applyBorder="1" applyAlignment="1">
      <alignment horizontal="center"/>
    </xf>
    <xf numFmtId="0" fontId="2" fillId="0" borderId="0" xfId="0" quotePrefix="1" applyFont="1" applyAlignment="1">
      <alignment horizontal="left" wrapText="1"/>
    </xf>
  </cellXfs>
  <cellStyles count="3">
    <cellStyle name="Comma" xfId="1" builtinId="3"/>
    <cellStyle name="Currency"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58"/>
  <sheetViews>
    <sheetView tabSelected="1" workbookViewId="0">
      <selection sqref="A1:H1"/>
    </sheetView>
  </sheetViews>
  <sheetFormatPr defaultColWidth="9.140625" defaultRowHeight="12.75"/>
  <cols>
    <col min="1" max="1" width="13.42578125" style="6" customWidth="1"/>
    <col min="2" max="3" width="17.7109375" style="6" customWidth="1"/>
    <col min="4" max="4" width="10.7109375" style="6" customWidth="1"/>
    <col min="5" max="5" width="2" style="6" customWidth="1"/>
    <col min="6" max="6" width="16.7109375" style="6" customWidth="1"/>
    <col min="7" max="7" width="10.42578125" style="6" customWidth="1"/>
    <col min="8" max="8" width="2.140625" style="6" customWidth="1"/>
    <col min="9" max="9" width="12.5703125" style="6" customWidth="1"/>
    <col min="10" max="10" width="11.5703125" style="6" bestFit="1" customWidth="1"/>
    <col min="11" max="11" width="15.85546875" style="6" bestFit="1" customWidth="1"/>
    <col min="12" max="16384" width="9.140625" style="6"/>
  </cols>
  <sheetData>
    <row r="1" spans="1:12" ht="24.75" customHeight="1">
      <c r="A1" s="24" t="s">
        <v>49</v>
      </c>
      <c r="B1" s="25"/>
      <c r="C1" s="25"/>
      <c r="D1" s="25"/>
      <c r="E1" s="25"/>
      <c r="F1" s="25"/>
      <c r="G1" s="25"/>
      <c r="H1" s="25"/>
    </row>
    <row r="2" spans="1:12" ht="18.75">
      <c r="A2" s="26" t="s">
        <v>48</v>
      </c>
      <c r="B2" s="26"/>
      <c r="C2" s="26"/>
      <c r="D2" s="26"/>
      <c r="E2" s="26"/>
      <c r="F2" s="26"/>
      <c r="G2" s="26"/>
      <c r="H2" s="26"/>
    </row>
    <row r="3" spans="1:12" ht="15.75" customHeight="1">
      <c r="A3" s="27" t="str">
        <f>"Percent Change from "&amp;MID(B6,7,4)&amp;" to "&amp;MID(C6,7,4)</f>
        <v>Percent Change from 2013 to 2014</v>
      </c>
      <c r="B3" s="28"/>
      <c r="C3" s="28"/>
      <c r="D3" s="28"/>
      <c r="E3" s="28"/>
      <c r="F3" s="28"/>
      <c r="G3" s="28"/>
      <c r="H3" s="28"/>
    </row>
    <row r="4" spans="1:12" ht="19.5" customHeight="1">
      <c r="A4" s="7"/>
      <c r="B4" s="7"/>
      <c r="C4" s="7"/>
      <c r="D4" s="30" t="s">
        <v>42</v>
      </c>
      <c r="E4" s="30"/>
      <c r="F4" s="19" t="s">
        <v>41</v>
      </c>
      <c r="G4" s="30" t="s">
        <v>40</v>
      </c>
      <c r="H4" s="30"/>
    </row>
    <row r="5" spans="1:12">
      <c r="A5" s="9"/>
      <c r="B5" s="29" t="s">
        <v>47</v>
      </c>
      <c r="C5" s="29"/>
      <c r="D5" s="30" t="s">
        <v>39</v>
      </c>
      <c r="E5" s="30"/>
      <c r="F5" s="19" t="s">
        <v>38</v>
      </c>
      <c r="G5" s="30" t="s">
        <v>37</v>
      </c>
      <c r="H5" s="30"/>
    </row>
    <row r="6" spans="1:12">
      <c r="A6" s="10" t="s">
        <v>36</v>
      </c>
      <c r="B6" s="17" t="s">
        <v>53</v>
      </c>
      <c r="C6" s="17" t="s">
        <v>54</v>
      </c>
      <c r="D6" s="31" t="str">
        <f>MID(B6,7,4)&amp;" to "&amp;MID(C6,7,4)</f>
        <v>2013 to 2014</v>
      </c>
      <c r="E6" s="29"/>
      <c r="F6" s="20" t="str">
        <f>"In "&amp;MID(C6,7,4)&amp;" Value"</f>
        <v>In 2014 Value</v>
      </c>
      <c r="G6" s="29" t="s">
        <v>35</v>
      </c>
      <c r="H6" s="29"/>
    </row>
    <row r="7" spans="1:12" ht="6" customHeight="1">
      <c r="A7" s="7"/>
      <c r="B7" s="7"/>
      <c r="C7" s="7"/>
      <c r="D7" s="7"/>
      <c r="E7" s="7"/>
      <c r="F7" s="8"/>
      <c r="G7" s="7"/>
      <c r="H7" s="7"/>
    </row>
    <row r="8" spans="1:12" s="15" customFormat="1">
      <c r="A8" s="7" t="s">
        <v>34</v>
      </c>
      <c r="B8" s="3">
        <v>1424072300</v>
      </c>
      <c r="C8" s="3">
        <v>1480989900</v>
      </c>
      <c r="D8" s="2">
        <f>((C8-B8)/B8)*100</f>
        <v>3.9968195435021099</v>
      </c>
      <c r="E8" s="2" t="s">
        <v>0</v>
      </c>
      <c r="F8" s="1">
        <v>39573964</v>
      </c>
      <c r="G8" s="2">
        <f>((C8-F8)-B8)/B8*100</f>
        <v>1.217890130999669</v>
      </c>
      <c r="H8" s="7" t="s">
        <v>0</v>
      </c>
      <c r="I8" s="11"/>
      <c r="J8" s="12"/>
      <c r="K8" s="13"/>
      <c r="L8" s="14"/>
    </row>
    <row r="9" spans="1:12" s="15" customFormat="1">
      <c r="A9" s="7" t="s">
        <v>33</v>
      </c>
      <c r="B9" s="4">
        <v>1484090414</v>
      </c>
      <c r="C9" s="4">
        <v>1532985310</v>
      </c>
      <c r="D9" s="2">
        <f>((C9-B9)/B9)*100</f>
        <v>3.2946035860588743</v>
      </c>
      <c r="E9" s="2"/>
      <c r="F9" s="5">
        <v>14940969</v>
      </c>
      <c r="G9" s="2">
        <f>((C9-F9)-B9)/B9*100</f>
        <v>2.2878610817575162</v>
      </c>
      <c r="H9" s="7"/>
      <c r="I9" s="11"/>
      <c r="J9" s="12"/>
      <c r="K9" s="13"/>
      <c r="L9" s="14"/>
    </row>
    <row r="10" spans="1:12" s="15" customFormat="1">
      <c r="A10" s="7" t="s">
        <v>32</v>
      </c>
      <c r="B10" s="4">
        <v>14850366930</v>
      </c>
      <c r="C10" s="4">
        <v>15247629042</v>
      </c>
      <c r="D10" s="2">
        <f>((C10-B10)/B10)*100</f>
        <v>2.675099638093589</v>
      </c>
      <c r="E10" s="2"/>
      <c r="F10" s="5">
        <v>372643321</v>
      </c>
      <c r="G10" s="2">
        <f>((C10-F10)-B10)/B10*100</f>
        <v>0.16577900812852173</v>
      </c>
      <c r="H10" s="7"/>
      <c r="I10" s="11"/>
      <c r="J10" s="12"/>
      <c r="K10" s="13"/>
      <c r="L10" s="14"/>
    </row>
    <row r="11" spans="1:12" s="15" customFormat="1">
      <c r="A11" s="7" t="s">
        <v>31</v>
      </c>
      <c r="B11" s="4">
        <v>8329311944</v>
      </c>
      <c r="C11" s="4">
        <v>8786026503</v>
      </c>
      <c r="D11" s="2">
        <f>((C11-B11)/B11)*100</f>
        <v>5.4832207278416707</v>
      </c>
      <c r="E11" s="2"/>
      <c r="F11" s="5">
        <v>119513731</v>
      </c>
      <c r="G11" s="2">
        <f>((C11-F11)-B11)/B11*100</f>
        <v>4.048363541515597</v>
      </c>
      <c r="H11" s="7"/>
      <c r="I11" s="11"/>
      <c r="J11" s="12"/>
      <c r="K11" s="13"/>
      <c r="L11" s="14"/>
    </row>
    <row r="12" spans="1:12" s="15" customFormat="1">
      <c r="A12" s="7" t="s">
        <v>30</v>
      </c>
      <c r="B12" s="4">
        <v>6798397523</v>
      </c>
      <c r="C12" s="4">
        <v>6864630931</v>
      </c>
      <c r="D12" s="2">
        <f>((C12-B12)/B12)*100</f>
        <v>0.97425029613114611</v>
      </c>
      <c r="E12" s="2"/>
      <c r="F12" s="5">
        <v>46748261</v>
      </c>
      <c r="G12" s="2">
        <f>((C12-F12)-B12)/B12*100</f>
        <v>0.2866138223615024</v>
      </c>
      <c r="H12" s="7"/>
      <c r="I12" s="11"/>
      <c r="J12" s="12"/>
      <c r="K12" s="13"/>
      <c r="L12" s="14"/>
    </row>
    <row r="13" spans="1:12" s="15" customFormat="1" ht="6" customHeight="1">
      <c r="A13" s="7"/>
      <c r="B13" s="4"/>
      <c r="C13" s="4"/>
      <c r="D13" s="2"/>
      <c r="E13" s="2"/>
      <c r="F13" s="5"/>
      <c r="G13" s="2"/>
      <c r="H13" s="7"/>
      <c r="I13" s="11"/>
      <c r="J13" s="12"/>
      <c r="K13" s="13"/>
      <c r="L13" s="14"/>
    </row>
    <row r="14" spans="1:12" s="15" customFormat="1">
      <c r="A14" s="7" t="s">
        <v>29</v>
      </c>
      <c r="B14" s="4">
        <v>37620328544</v>
      </c>
      <c r="C14" s="4">
        <v>41847714685</v>
      </c>
      <c r="D14" s="2">
        <f>((C14-B14)/B14)*100</f>
        <v>11.23697294683573</v>
      </c>
      <c r="E14" s="2"/>
      <c r="F14" s="5">
        <v>690322039</v>
      </c>
      <c r="G14" s="2">
        <f>((C14-F14)-B14)/B14*100</f>
        <v>9.4020021591866723</v>
      </c>
      <c r="H14" s="7"/>
      <c r="I14" s="11"/>
      <c r="J14" s="12"/>
      <c r="K14" s="13"/>
      <c r="L14" s="14"/>
    </row>
    <row r="15" spans="1:12" s="15" customFormat="1">
      <c r="A15" s="7" t="s">
        <v>28</v>
      </c>
      <c r="B15" s="4">
        <v>373885999</v>
      </c>
      <c r="C15" s="4">
        <v>384832903</v>
      </c>
      <c r="D15" s="2">
        <f>((C15-B15)/B15)*100</f>
        <v>2.9278721399781542</v>
      </c>
      <c r="E15" s="2"/>
      <c r="F15" s="5">
        <v>4154540</v>
      </c>
      <c r="G15" s="2">
        <f>((C15-F15)-B15)/B15*100</f>
        <v>1.816693863414768</v>
      </c>
      <c r="H15" s="7"/>
      <c r="I15" s="11"/>
      <c r="J15" s="12"/>
      <c r="K15" s="13"/>
      <c r="L15" s="14"/>
    </row>
    <row r="16" spans="1:12" s="15" customFormat="1">
      <c r="A16" s="7" t="s">
        <v>27</v>
      </c>
      <c r="B16" s="4">
        <v>7807629448</v>
      </c>
      <c r="C16" s="4">
        <v>8021673718</v>
      </c>
      <c r="D16" s="2">
        <f>((C16-B16)/B16)*100</f>
        <v>2.7414757760414656</v>
      </c>
      <c r="E16" s="2"/>
      <c r="F16" s="5">
        <v>87404160</v>
      </c>
      <c r="G16" s="2">
        <f>((C16-F16)-B16)/B16*100</f>
        <v>1.6220046154014147</v>
      </c>
      <c r="H16" s="7"/>
      <c r="I16" s="11"/>
      <c r="J16" s="12"/>
      <c r="K16" s="13"/>
      <c r="L16" s="14"/>
    </row>
    <row r="17" spans="1:12" s="15" customFormat="1">
      <c r="A17" s="7" t="s">
        <v>26</v>
      </c>
      <c r="B17" s="4">
        <v>3540101400</v>
      </c>
      <c r="C17" s="4">
        <v>3641739000</v>
      </c>
      <c r="D17" s="2">
        <f>((C17-B17)/B17)*100</f>
        <v>2.8710364059063394</v>
      </c>
      <c r="E17" s="2"/>
      <c r="F17" s="5">
        <v>70088875</v>
      </c>
      <c r="G17" s="2">
        <f>((C17-F17)-B17)/B17*100</f>
        <v>0.89118139384369044</v>
      </c>
      <c r="H17" s="7"/>
      <c r="I17" s="11"/>
      <c r="J17" s="12"/>
      <c r="K17" s="13"/>
      <c r="L17" s="14"/>
    </row>
    <row r="18" spans="1:12" s="15" customFormat="1">
      <c r="A18" s="7" t="s">
        <v>25</v>
      </c>
      <c r="B18" s="4">
        <v>564770800.15999997</v>
      </c>
      <c r="C18" s="4">
        <v>557367100</v>
      </c>
      <c r="D18" s="2">
        <f>((C18-B18)/B18)*100</f>
        <v>-1.3109212016454275</v>
      </c>
      <c r="E18" s="2"/>
      <c r="F18" s="5">
        <v>4132840</v>
      </c>
      <c r="G18" s="2">
        <f>((C18-F18)-B18)/B18*100</f>
        <v>-2.0426941613715965</v>
      </c>
      <c r="H18" s="7"/>
      <c r="I18" s="11"/>
      <c r="J18" s="12"/>
      <c r="K18" s="13"/>
      <c r="L18" s="14"/>
    </row>
    <row r="19" spans="1:12" s="15" customFormat="1" ht="6" customHeight="1">
      <c r="A19" s="7"/>
      <c r="B19" s="4"/>
      <c r="C19" s="4"/>
      <c r="D19" s="2"/>
      <c r="E19" s="2"/>
      <c r="F19" s="5"/>
      <c r="G19" s="2"/>
      <c r="H19" s="7"/>
      <c r="I19" s="11"/>
      <c r="J19" s="12"/>
      <c r="K19" s="13"/>
      <c r="L19" s="14"/>
    </row>
    <row r="20" spans="1:12" s="15" customFormat="1">
      <c r="A20" s="7" t="s">
        <v>24</v>
      </c>
      <c r="B20" s="4">
        <v>5219435800</v>
      </c>
      <c r="C20" s="4">
        <v>5566352500</v>
      </c>
      <c r="D20" s="2">
        <f>((C20-B20)/B20)*100</f>
        <v>6.6466321896324505</v>
      </c>
      <c r="E20" s="2"/>
      <c r="F20" s="5">
        <v>108080636</v>
      </c>
      <c r="G20" s="2">
        <f>((C20-F20)-B20)/B20*100</f>
        <v>4.5758981076077223</v>
      </c>
      <c r="H20" s="7"/>
      <c r="I20" s="11"/>
      <c r="J20" s="12"/>
      <c r="K20" s="13"/>
      <c r="L20" s="14"/>
    </row>
    <row r="21" spans="1:12" s="15" customFormat="1">
      <c r="A21" s="7" t="s">
        <v>23</v>
      </c>
      <c r="B21" s="4">
        <v>236781887</v>
      </c>
      <c r="C21" s="4">
        <v>259925546</v>
      </c>
      <c r="D21" s="2">
        <f>((C21-B21)/B21)*100</f>
        <v>9.7742522847619675</v>
      </c>
      <c r="E21" s="2"/>
      <c r="F21" s="5">
        <v>1000210</v>
      </c>
      <c r="G21" s="2">
        <f>((C21-F21)-B21)/B21*100</f>
        <v>9.3518339939574862</v>
      </c>
      <c r="H21" s="7"/>
      <c r="I21" s="11"/>
      <c r="J21" s="12"/>
      <c r="K21" s="13"/>
      <c r="L21" s="14"/>
    </row>
    <row r="22" spans="1:12" s="15" customFormat="1">
      <c r="A22" s="7" t="s">
        <v>22</v>
      </c>
      <c r="B22" s="4">
        <v>7437644505</v>
      </c>
      <c r="C22" s="4">
        <v>7468069341</v>
      </c>
      <c r="D22" s="2">
        <f>((C22-B22)/B22)*100</f>
        <v>0.40906547737723586</v>
      </c>
      <c r="E22" s="2"/>
      <c r="F22" s="5">
        <v>214621575</v>
      </c>
      <c r="G22" s="2">
        <f>((C22-F22)-B22)/B22*100</f>
        <v>-2.4765466926548139</v>
      </c>
      <c r="H22" s="7"/>
      <c r="I22" s="11"/>
      <c r="J22" s="12"/>
      <c r="K22" s="13"/>
      <c r="L22" s="14"/>
    </row>
    <row r="23" spans="1:12" s="15" customFormat="1">
      <c r="A23" s="7" t="s">
        <v>21</v>
      </c>
      <c r="B23" s="4">
        <v>5460325282</v>
      </c>
      <c r="C23" s="4">
        <v>5018690958</v>
      </c>
      <c r="D23" s="2">
        <f>((C23-B23)/B23)*100</f>
        <v>-8.0880588827894666</v>
      </c>
      <c r="E23" s="2"/>
      <c r="F23" s="5">
        <v>69914182</v>
      </c>
      <c r="G23" s="2">
        <f>((C23-F23)-B23)/B23*100</f>
        <v>-9.3684621259895113</v>
      </c>
      <c r="H23" s="7"/>
      <c r="I23" s="11"/>
      <c r="J23" s="12"/>
      <c r="K23" s="13"/>
      <c r="L23" s="14"/>
    </row>
    <row r="24" spans="1:12" s="15" customFormat="1">
      <c r="A24" s="7" t="s">
        <v>45</v>
      </c>
      <c r="B24" s="4">
        <v>11864504769</v>
      </c>
      <c r="C24" s="4">
        <v>11959902648</v>
      </c>
      <c r="D24" s="2">
        <f>((C24-B24)/B24)*100</f>
        <v>0.80406119646273788</v>
      </c>
      <c r="E24" s="2"/>
      <c r="F24" s="5">
        <v>80266980</v>
      </c>
      <c r="G24" s="2">
        <f>((C24-F24)-B24)/B24*100</f>
        <v>0.12753080971010736</v>
      </c>
      <c r="H24" s="7"/>
      <c r="I24" s="11"/>
      <c r="J24" s="12"/>
      <c r="K24" s="13"/>
      <c r="L24" s="14"/>
    </row>
    <row r="25" spans="1:12" s="15" customFormat="1" ht="6" customHeight="1">
      <c r="A25" s="7"/>
      <c r="B25" s="4"/>
      <c r="C25" s="4"/>
      <c r="D25" s="2"/>
      <c r="E25" s="2"/>
      <c r="F25" s="5"/>
      <c r="G25" s="2"/>
      <c r="H25" s="7"/>
      <c r="I25" s="11"/>
      <c r="J25" s="12"/>
      <c r="K25" s="13"/>
      <c r="L25" s="14"/>
    </row>
    <row r="26" spans="1:12" s="15" customFormat="1">
      <c r="A26" s="7" t="s">
        <v>46</v>
      </c>
      <c r="B26" s="4">
        <v>4316339253</v>
      </c>
      <c r="C26" s="4">
        <v>4508093057</v>
      </c>
      <c r="D26" s="2">
        <f>((C26-B26)/B26)*100</f>
        <v>4.4425100243620719</v>
      </c>
      <c r="E26" s="2"/>
      <c r="F26" s="5">
        <v>28720059</v>
      </c>
      <c r="G26" s="2">
        <f>((C26-F26)-B26)/B26*100</f>
        <v>3.7771300040117586</v>
      </c>
      <c r="H26" s="7"/>
      <c r="I26" s="11"/>
      <c r="J26" s="12"/>
      <c r="K26" s="13"/>
      <c r="L26" s="14"/>
    </row>
    <row r="27" spans="1:12" s="15" customFormat="1">
      <c r="A27" s="7" t="s">
        <v>20</v>
      </c>
      <c r="B27" s="4">
        <v>319327222189</v>
      </c>
      <c r="C27" s="4">
        <v>365953513165</v>
      </c>
      <c r="D27" s="2">
        <f>((C27-B27)/B27)*100</f>
        <v>14.601414391286479</v>
      </c>
      <c r="E27" s="2"/>
      <c r="F27" s="5">
        <v>4994659235</v>
      </c>
      <c r="G27" s="2">
        <f>((C27-F27)-B27)/B27*100</f>
        <v>13.037294927633672</v>
      </c>
      <c r="H27" s="7"/>
      <c r="I27" s="11"/>
      <c r="J27" s="12"/>
      <c r="K27" s="13"/>
      <c r="L27" s="14"/>
    </row>
    <row r="28" spans="1:12" s="15" customFormat="1">
      <c r="A28" s="7" t="s">
        <v>19</v>
      </c>
      <c r="B28" s="4">
        <v>25208432971</v>
      </c>
      <c r="C28" s="4">
        <v>25140607793</v>
      </c>
      <c r="D28" s="2">
        <f>((C28-B28)/B28)*100</f>
        <v>-0.26905749388717126</v>
      </c>
      <c r="E28" s="2"/>
      <c r="F28" s="5">
        <v>202981094</v>
      </c>
      <c r="G28" s="2">
        <f>((C28-F28)-B28)/B28*100</f>
        <v>-1.0742685684252482</v>
      </c>
      <c r="H28" s="7"/>
      <c r="I28" s="11"/>
      <c r="J28" s="12"/>
      <c r="K28" s="13"/>
      <c r="L28" s="14"/>
    </row>
    <row r="29" spans="1:12" s="15" customFormat="1">
      <c r="A29" s="7" t="s">
        <v>18</v>
      </c>
      <c r="B29" s="4">
        <v>4930294352</v>
      </c>
      <c r="C29" s="4">
        <v>5033671170</v>
      </c>
      <c r="D29" s="2">
        <f>((C29-B29)/B29)*100</f>
        <v>2.0967676698261362</v>
      </c>
      <c r="E29" s="2"/>
      <c r="F29" s="5">
        <v>87495125</v>
      </c>
      <c r="G29" s="2">
        <f>((C29-F29)-B29)/B29*100</f>
        <v>0.32212464137273078</v>
      </c>
      <c r="H29" s="7"/>
      <c r="I29" s="11"/>
      <c r="J29" s="12"/>
      <c r="K29" s="13"/>
      <c r="L29" s="14"/>
    </row>
    <row r="30" spans="1:12" s="15" customFormat="1">
      <c r="A30" s="18" t="s">
        <v>52</v>
      </c>
      <c r="B30" s="4">
        <v>1940725646</v>
      </c>
      <c r="C30" s="4">
        <v>1955129351</v>
      </c>
      <c r="D30" s="2">
        <f>((C30-B30)/B30)*100</f>
        <v>0.742181411869692</v>
      </c>
      <c r="E30" s="2"/>
      <c r="F30" s="5">
        <v>32509200</v>
      </c>
      <c r="G30" s="2">
        <f>((C30-F30)-B30)/B30*100</f>
        <v>-0.93292398321818226</v>
      </c>
      <c r="H30" s="7"/>
      <c r="I30" s="11"/>
      <c r="J30" s="12"/>
      <c r="K30" s="13"/>
      <c r="L30" s="14"/>
    </row>
    <row r="31" spans="1:12" s="15" customFormat="1" ht="6" customHeight="1">
      <c r="A31" s="7"/>
      <c r="B31" s="4"/>
      <c r="C31" s="4"/>
      <c r="D31" s="2"/>
      <c r="E31" s="2"/>
      <c r="F31" s="5"/>
      <c r="G31" s="2"/>
      <c r="H31" s="7"/>
      <c r="I31" s="11"/>
      <c r="J31" s="12"/>
      <c r="K31" s="13"/>
      <c r="L31" s="14"/>
    </row>
    <row r="32" spans="1:12" s="15" customFormat="1">
      <c r="A32" s="7" t="s">
        <v>17</v>
      </c>
      <c r="B32" s="4">
        <v>5946047308</v>
      </c>
      <c r="C32" s="4">
        <v>5968930217</v>
      </c>
      <c r="D32" s="2">
        <f>((C32-B32)/B32)*100</f>
        <v>0.38484236358517721</v>
      </c>
      <c r="E32" s="2"/>
      <c r="F32" s="5">
        <v>51377383</v>
      </c>
      <c r="G32" s="2">
        <f>((C32-F32)-B32)/B32*100</f>
        <v>-0.47921707520999096</v>
      </c>
      <c r="H32" s="7"/>
      <c r="I32" s="11"/>
      <c r="J32" s="12"/>
      <c r="K32" s="13"/>
      <c r="L32" s="14"/>
    </row>
    <row r="33" spans="1:12" s="15" customFormat="1">
      <c r="A33" s="7" t="s">
        <v>16</v>
      </c>
      <c r="B33" s="4">
        <v>1024708670</v>
      </c>
      <c r="C33" s="4">
        <v>1038171570</v>
      </c>
      <c r="D33" s="2">
        <f>((C33-B33)/B33)*100</f>
        <v>1.3138270802373517</v>
      </c>
      <c r="E33" s="2"/>
      <c r="F33" s="5">
        <v>8010259</v>
      </c>
      <c r="G33" s="2">
        <f>((C33-F33)-B33)/B33*100</f>
        <v>0.53211621601679238</v>
      </c>
      <c r="H33" s="7"/>
      <c r="I33" s="11"/>
      <c r="J33" s="12"/>
      <c r="K33" s="13"/>
      <c r="L33" s="14"/>
    </row>
    <row r="34" spans="1:12" s="15" customFormat="1">
      <c r="A34" s="7" t="s">
        <v>15</v>
      </c>
      <c r="B34" s="4">
        <v>6560087240</v>
      </c>
      <c r="C34" s="4">
        <v>6664218675</v>
      </c>
      <c r="D34" s="2">
        <f>((C34-B34)/B34)*100</f>
        <v>1.5873483261786621</v>
      </c>
      <c r="E34" s="2"/>
      <c r="F34" s="5">
        <v>37470260</v>
      </c>
      <c r="G34" s="2">
        <f>((C34-F34)-B34)/B34*100</f>
        <v>1.0161629344429266</v>
      </c>
      <c r="H34" s="7"/>
      <c r="I34" s="11"/>
      <c r="J34" s="12"/>
      <c r="K34" s="13"/>
      <c r="L34" s="14"/>
    </row>
    <row r="35" spans="1:12" s="15" customFormat="1">
      <c r="A35" s="7" t="s">
        <v>14</v>
      </c>
      <c r="B35" s="4">
        <v>3752277830</v>
      </c>
      <c r="C35" s="4">
        <v>3654922688</v>
      </c>
      <c r="D35" s="2">
        <f>((C35-B35)/B35)*100</f>
        <v>-2.5945611282200818</v>
      </c>
      <c r="E35" s="2"/>
      <c r="F35" s="5">
        <v>43108300</v>
      </c>
      <c r="G35" s="2">
        <f>((C35-F35)-B35)/B35*100</f>
        <v>-3.743417954741374</v>
      </c>
      <c r="H35" s="7"/>
      <c r="I35" s="11"/>
      <c r="J35" s="12"/>
      <c r="K35" s="13"/>
      <c r="L35" s="14"/>
    </row>
    <row r="36" spans="1:12" s="15" customFormat="1">
      <c r="A36" s="18" t="s">
        <v>51</v>
      </c>
      <c r="B36" s="4">
        <v>2224386540</v>
      </c>
      <c r="C36" s="4">
        <v>2185685200</v>
      </c>
      <c r="D36" s="2">
        <f>((C36-B36)/B36)*100</f>
        <v>-1.739865769912454</v>
      </c>
      <c r="E36" s="2"/>
      <c r="F36" s="5">
        <v>15921716</v>
      </c>
      <c r="G36" s="2">
        <f>((C36-F36)-B36)/B36*100</f>
        <v>-2.4556458609032941</v>
      </c>
      <c r="H36" s="7"/>
      <c r="I36" s="11"/>
      <c r="J36" s="12"/>
      <c r="K36" s="13"/>
      <c r="L36" s="14"/>
    </row>
    <row r="37" spans="1:12" s="15" customFormat="1" ht="6" customHeight="1">
      <c r="A37" s="7"/>
      <c r="B37" s="4"/>
      <c r="C37" s="4"/>
      <c r="D37" s="2"/>
      <c r="E37" s="2"/>
      <c r="F37" s="5"/>
      <c r="G37" s="2"/>
      <c r="H37" s="7"/>
      <c r="I37" s="11"/>
      <c r="J37" s="12"/>
      <c r="K37" s="13"/>
      <c r="L37" s="14"/>
    </row>
    <row r="38" spans="1:12" s="15" customFormat="1">
      <c r="A38" s="7" t="s">
        <v>13</v>
      </c>
      <c r="B38" s="4">
        <v>1331034381</v>
      </c>
      <c r="C38" s="4">
        <v>1333285702</v>
      </c>
      <c r="D38" s="2">
        <f>((C38-B38)/B38)*100</f>
        <v>0.16914070982213045</v>
      </c>
      <c r="E38" s="2"/>
      <c r="F38" s="5">
        <v>15064322</v>
      </c>
      <c r="G38" s="2">
        <f>((C38-F38)-B38)/B38*100</f>
        <v>-0.96263486374962393</v>
      </c>
      <c r="H38" s="7"/>
      <c r="I38" s="11"/>
      <c r="J38" s="12"/>
      <c r="K38" s="13"/>
      <c r="L38" s="14"/>
    </row>
    <row r="39" spans="1:12" s="15" customFormat="1">
      <c r="A39" s="7" t="s">
        <v>12</v>
      </c>
      <c r="B39" s="4">
        <v>68151004405</v>
      </c>
      <c r="C39" s="4">
        <v>73790799661</v>
      </c>
      <c r="D39" s="2">
        <f>((C39-B39)/B39)*100</f>
        <v>8.2754396728835715</v>
      </c>
      <c r="E39" s="2"/>
      <c r="F39" s="5">
        <v>1052011170</v>
      </c>
      <c r="G39" s="2">
        <f>((C39-F39)-B39)/B39*100</f>
        <v>6.7317923280135989</v>
      </c>
      <c r="H39" s="7"/>
      <c r="I39" s="11"/>
      <c r="J39" s="12"/>
      <c r="K39" s="13"/>
      <c r="L39" s="14"/>
    </row>
    <row r="40" spans="1:12" s="15" customFormat="1">
      <c r="A40" s="7" t="s">
        <v>11</v>
      </c>
      <c r="B40" s="4">
        <v>6147487805</v>
      </c>
      <c r="C40" s="4">
        <v>6124904836</v>
      </c>
      <c r="D40" s="2">
        <f>((C40-B40)/B40)*100</f>
        <v>-0.36735280681048865</v>
      </c>
      <c r="E40" s="2"/>
      <c r="F40" s="5">
        <v>59873820</v>
      </c>
      <c r="G40" s="2">
        <f>((C40-F40)-B40)/B40*100</f>
        <v>-1.3413087039055949</v>
      </c>
      <c r="H40" s="7"/>
      <c r="I40" s="11"/>
      <c r="J40" s="12"/>
      <c r="K40" s="13"/>
      <c r="L40" s="14"/>
    </row>
    <row r="41" spans="1:12" s="15" customFormat="1">
      <c r="A41" s="7" t="s">
        <v>10</v>
      </c>
      <c r="B41" s="4">
        <v>13387944549</v>
      </c>
      <c r="C41" s="4">
        <v>13616166938</v>
      </c>
      <c r="D41" s="2">
        <f>((C41-B41)/B41)*100</f>
        <v>1.7046857952294616</v>
      </c>
      <c r="E41" s="2"/>
      <c r="F41" s="5">
        <v>189556075</v>
      </c>
      <c r="G41" s="2">
        <f>((C41-F41)-B41)/B41*100</f>
        <v>0.28881441701884059</v>
      </c>
      <c r="H41" s="7"/>
      <c r="I41" s="11"/>
      <c r="J41" s="12"/>
      <c r="K41" s="13"/>
      <c r="L41" s="14"/>
    </row>
    <row r="42" spans="1:12" s="15" customFormat="1">
      <c r="A42" s="7" t="s">
        <v>9</v>
      </c>
      <c r="B42" s="4">
        <v>1166252612</v>
      </c>
      <c r="C42" s="4">
        <v>1179968788</v>
      </c>
      <c r="D42" s="2">
        <f>((C42-B42)/B42)*100</f>
        <v>1.1760896274845813</v>
      </c>
      <c r="E42" s="2"/>
      <c r="F42" s="5">
        <v>9133700</v>
      </c>
      <c r="G42" s="2">
        <f>((C42-F42)-B42)/B42*100</f>
        <v>0.39292310712526834</v>
      </c>
      <c r="H42" s="7"/>
      <c r="I42" s="11"/>
      <c r="J42" s="12"/>
      <c r="K42" s="13"/>
      <c r="L42" s="14"/>
    </row>
    <row r="43" spans="1:12" s="15" customFormat="1" ht="6" customHeight="1">
      <c r="A43" s="7"/>
      <c r="B43" s="4"/>
      <c r="C43" s="4"/>
      <c r="D43" s="2"/>
      <c r="E43" s="2"/>
      <c r="F43" s="5"/>
      <c r="G43" s="2"/>
      <c r="H43" s="7"/>
      <c r="I43" s="11"/>
      <c r="J43" s="12"/>
      <c r="K43" s="13"/>
      <c r="L43" s="14"/>
    </row>
    <row r="44" spans="1:12" s="15" customFormat="1">
      <c r="A44" s="7" t="s">
        <v>44</v>
      </c>
      <c r="B44" s="4">
        <v>75289712921</v>
      </c>
      <c r="C44" s="4">
        <v>84038078352</v>
      </c>
      <c r="D44" s="2">
        <f>((C44-B44)/B44)*100</f>
        <v>11.619602587911958</v>
      </c>
      <c r="E44" s="2"/>
      <c r="F44" s="5">
        <v>1005257370</v>
      </c>
      <c r="G44" s="2">
        <f>((C44-F44)-B44)/B44*100</f>
        <v>10.284417034668056</v>
      </c>
      <c r="H44" s="7"/>
      <c r="I44" s="11"/>
      <c r="J44" s="12"/>
      <c r="K44" s="13"/>
      <c r="L44" s="14"/>
    </row>
    <row r="45" spans="1:12" s="15" customFormat="1">
      <c r="A45" s="18" t="s">
        <v>50</v>
      </c>
      <c r="B45" s="4">
        <v>34437579069</v>
      </c>
      <c r="C45" s="4">
        <v>35511340720</v>
      </c>
      <c r="D45" s="2">
        <f>((C45-B45)/B45)*100</f>
        <v>3.1179940054688053</v>
      </c>
      <c r="E45" s="2"/>
      <c r="F45" s="5">
        <v>506486739</v>
      </c>
      <c r="G45" s="2">
        <f>((C45-F45)-B45)/B45*100</f>
        <v>1.6472554904727585</v>
      </c>
      <c r="H45" s="7"/>
      <c r="I45" s="11"/>
      <c r="J45" s="12"/>
      <c r="K45" s="13"/>
      <c r="L45" s="14"/>
    </row>
    <row r="46" spans="1:12" s="15" customFormat="1">
      <c r="A46" s="7" t="s">
        <v>8</v>
      </c>
      <c r="B46" s="4">
        <v>3364063750</v>
      </c>
      <c r="C46" s="4">
        <v>3380470359</v>
      </c>
      <c r="D46" s="2">
        <f>((C46-B46)/B46)*100</f>
        <v>0.48770208352918404</v>
      </c>
      <c r="E46" s="2"/>
      <c r="F46" s="5">
        <v>46217750</v>
      </c>
      <c r="G46" s="2">
        <f>((C46-F46)-B46)/B46*100</f>
        <v>-0.88616456807633326</v>
      </c>
      <c r="H46" s="7"/>
      <c r="I46" s="11"/>
      <c r="J46" s="12"/>
      <c r="K46" s="13"/>
      <c r="L46" s="14"/>
    </row>
    <row r="47" spans="1:12" s="15" customFormat="1">
      <c r="A47" s="7" t="s">
        <v>7</v>
      </c>
      <c r="B47" s="4">
        <v>24119979974</v>
      </c>
      <c r="C47" s="4">
        <v>25662646633</v>
      </c>
      <c r="D47" s="2">
        <f>((C47-B47)/B47)*100</f>
        <v>6.3958040622874019</v>
      </c>
      <c r="E47" s="2"/>
      <c r="F47" s="5">
        <v>296929350</v>
      </c>
      <c r="G47" s="2">
        <f>((C47-F47)-B47)/B47*100</f>
        <v>5.1647526670537696</v>
      </c>
      <c r="H47" s="7"/>
      <c r="I47" s="11"/>
      <c r="J47" s="12"/>
      <c r="K47" s="13"/>
      <c r="L47" s="14"/>
    </row>
    <row r="48" spans="1:12" s="15" customFormat="1">
      <c r="A48" s="7" t="s">
        <v>6</v>
      </c>
      <c r="B48" s="4">
        <v>372023229</v>
      </c>
      <c r="C48" s="4">
        <v>382539565</v>
      </c>
      <c r="D48" s="2">
        <f>((C48-B48)/B48)*100</f>
        <v>2.8267955278674277</v>
      </c>
      <c r="E48" s="2"/>
      <c r="F48" s="5">
        <v>5521900</v>
      </c>
      <c r="G48" s="2">
        <f>((C48-F48)-B48)/B48*100</f>
        <v>1.3425064917115699</v>
      </c>
      <c r="H48" s="7"/>
      <c r="I48" s="11"/>
      <c r="J48" s="12"/>
      <c r="K48" s="13"/>
      <c r="L48" s="14"/>
    </row>
    <row r="49" spans="1:12" s="15" customFormat="1" ht="6" customHeight="1">
      <c r="A49" s="7"/>
      <c r="B49" s="4"/>
      <c r="C49" s="4"/>
      <c r="D49" s="2"/>
      <c r="E49" s="2"/>
      <c r="F49" s="5"/>
      <c r="G49" s="2"/>
      <c r="H49" s="7"/>
      <c r="I49" s="11"/>
      <c r="J49" s="12"/>
      <c r="K49" s="13"/>
      <c r="L49" s="14"/>
    </row>
    <row r="50" spans="1:12" s="15" customFormat="1">
      <c r="A50" s="7" t="s">
        <v>5</v>
      </c>
      <c r="B50" s="4">
        <v>4546872800</v>
      </c>
      <c r="C50" s="4">
        <v>4478303050</v>
      </c>
      <c r="D50" s="2">
        <f>((C50-B50)/B50)*100</f>
        <v>-1.508063959915483</v>
      </c>
      <c r="E50" s="2"/>
      <c r="F50" s="5">
        <v>59798955</v>
      </c>
      <c r="G50" s="2">
        <f>((C50-F50)-B50)/B50*100</f>
        <v>-2.8232306168758452</v>
      </c>
      <c r="H50" s="7"/>
      <c r="I50" s="11"/>
      <c r="J50" s="12"/>
      <c r="K50" s="13"/>
      <c r="L50" s="14"/>
    </row>
    <row r="51" spans="1:12" s="15" customFormat="1">
      <c r="A51" s="7" t="s">
        <v>4</v>
      </c>
      <c r="B51" s="4">
        <v>22602380386</v>
      </c>
      <c r="C51" s="4">
        <v>22856554359</v>
      </c>
      <c r="D51" s="2">
        <f>((C51-B51)/B51)*100</f>
        <v>1.1245451525868324</v>
      </c>
      <c r="E51" s="2"/>
      <c r="F51" s="5">
        <v>262293889</v>
      </c>
      <c r="G51" s="2">
        <f>((C51-F51)-B51)/B51*100</f>
        <v>-3.5925047987554033E-2</v>
      </c>
      <c r="H51" s="7"/>
      <c r="I51" s="11"/>
      <c r="J51" s="12"/>
      <c r="K51" s="13"/>
      <c r="L51" s="14"/>
    </row>
    <row r="52" spans="1:12" s="15" customFormat="1">
      <c r="A52" s="7" t="s">
        <v>3</v>
      </c>
      <c r="B52" s="4">
        <v>2905604428</v>
      </c>
      <c r="C52" s="4">
        <v>2984237402</v>
      </c>
      <c r="D52" s="2">
        <f>((C52-B52)/B52)*100</f>
        <v>2.7062518642334612</v>
      </c>
      <c r="E52" s="2"/>
      <c r="F52" s="5">
        <v>62338343</v>
      </c>
      <c r="G52" s="2">
        <f>((C52-F52)-B52)/B52*100</f>
        <v>0.56080004707371678</v>
      </c>
      <c r="H52" s="7"/>
      <c r="I52" s="11"/>
      <c r="J52" s="12"/>
      <c r="K52" s="13"/>
      <c r="L52" s="14"/>
    </row>
    <row r="53" spans="1:12" s="15" customFormat="1">
      <c r="A53" s="7" t="s">
        <v>2</v>
      </c>
      <c r="B53" s="4">
        <v>14134281213</v>
      </c>
      <c r="C53" s="4">
        <v>14134515816</v>
      </c>
      <c r="D53" s="2">
        <f>((C53-B53)/B53)*100</f>
        <v>1.6598155680122167E-3</v>
      </c>
      <c r="E53" s="2"/>
      <c r="F53" s="5">
        <v>217200729</v>
      </c>
      <c r="G53" s="2">
        <f>((C53-F53)-B53)/B53*100</f>
        <v>-1.5350347338529353</v>
      </c>
      <c r="H53" s="7"/>
      <c r="I53" s="11"/>
      <c r="J53" s="12"/>
      <c r="K53" s="13"/>
      <c r="L53" s="14"/>
    </row>
    <row r="54" spans="1:12" s="15" customFormat="1" ht="27.75" customHeight="1">
      <c r="A54" s="10" t="s">
        <v>1</v>
      </c>
      <c r="B54" s="21">
        <f t="shared" ref="B54:C54" si="0">SUM(B8:B53)</f>
        <v>760198391066.16003</v>
      </c>
      <c r="C54" s="21">
        <f t="shared" si="0"/>
        <v>830215285152</v>
      </c>
      <c r="D54" s="22">
        <f>((C54-B54)/B54)*100</f>
        <v>9.2103449453034152</v>
      </c>
      <c r="E54" s="22" t="s">
        <v>0</v>
      </c>
      <c r="F54" s="21">
        <f>SUM(F8:F53)</f>
        <v>11213343026</v>
      </c>
      <c r="G54" s="22">
        <f>((C54-F54)-B54)/B54*100</f>
        <v>7.7352901230650319</v>
      </c>
      <c r="H54" s="10" t="s">
        <v>0</v>
      </c>
      <c r="I54" s="11"/>
      <c r="J54" s="12"/>
      <c r="K54" s="13"/>
      <c r="L54" s="14"/>
    </row>
    <row r="55" spans="1:12" s="16" customFormat="1">
      <c r="A55" s="9"/>
      <c r="B55" s="23"/>
      <c r="C55" s="23"/>
      <c r="D55" s="9"/>
      <c r="E55" s="9"/>
      <c r="F55" s="9"/>
      <c r="G55" s="9"/>
      <c r="H55" s="9"/>
    </row>
    <row r="56" spans="1:12">
      <c r="A56" s="7" t="s">
        <v>43</v>
      </c>
      <c r="B56" s="7"/>
      <c r="C56" s="7"/>
      <c r="D56" s="7"/>
      <c r="E56" s="7"/>
      <c r="F56" s="7"/>
      <c r="G56" s="7"/>
      <c r="H56" s="7"/>
    </row>
    <row r="57" spans="1:12" ht="41.25" customHeight="1">
      <c r="A57" s="32" t="s">
        <v>55</v>
      </c>
      <c r="B57" s="32"/>
      <c r="C57" s="32"/>
      <c r="D57" s="32"/>
      <c r="E57" s="32"/>
      <c r="F57" s="32"/>
      <c r="G57" s="32"/>
      <c r="H57" s="7"/>
    </row>
    <row r="58" spans="1:12">
      <c r="A58" s="7"/>
      <c r="B58" s="7"/>
      <c r="C58" s="7"/>
      <c r="D58" s="7"/>
      <c r="E58" s="7"/>
      <c r="F58" s="7"/>
      <c r="G58" s="7"/>
      <c r="H58" s="7"/>
    </row>
  </sheetData>
  <mergeCells count="11">
    <mergeCell ref="A57:G57"/>
    <mergeCell ref="A1:H1"/>
    <mergeCell ref="A2:H2"/>
    <mergeCell ref="A3:H3"/>
    <mergeCell ref="B5:C5"/>
    <mergeCell ref="G6:H6"/>
    <mergeCell ref="G4:H4"/>
    <mergeCell ref="G5:H5"/>
    <mergeCell ref="D6:E6"/>
    <mergeCell ref="D5:E5"/>
    <mergeCell ref="D4:E4"/>
  </mergeCells>
  <phoneticPr fontId="0" type="noConversion"/>
  <pageMargins left="0.5" right="0.5" top="0.4" bottom="0.4" header="0.5" footer="0.25"/>
  <pageSetup orientation="portrait" r:id="rId1"/>
  <headerFooter alignWithMargins="0">
    <oddFooter>&amp;C&amp;"Times New Roman,Regular"34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17</vt:lpstr>
      <vt:lpstr>'Table 17'!Print_Area</vt:lpstr>
    </vt:vector>
  </TitlesOfParts>
  <Company>State of Washington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Revenue</dc:creator>
  <cp:lastModifiedBy>blres140</cp:lastModifiedBy>
  <cp:lastPrinted>2015-06-17T20:36:19Z</cp:lastPrinted>
  <dcterms:created xsi:type="dcterms:W3CDTF">2001-04-03T20:17:17Z</dcterms:created>
  <dcterms:modified xsi:type="dcterms:W3CDTF">2015-06-17T20:39:33Z</dcterms:modified>
</cp:coreProperties>
</file>