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ax Statistics\2017\Internet\"/>
    </mc:Choice>
  </mc:AlternateContent>
  <bookViews>
    <workbookView xWindow="0" yWindow="0" windowWidth="12800" windowHeight="6530"/>
  </bookViews>
  <sheets>
    <sheet name="Table 3" sheetId="1" r:id="rId1"/>
  </sheets>
  <externalReferences>
    <externalReference r:id="rId2"/>
  </externalReferences>
  <calcPr calcId="162913" iterateDelta="9.999999999999445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D38" i="1"/>
  <c r="D37" i="1"/>
  <c r="D36" i="1"/>
  <c r="D35" i="1"/>
  <c r="D34" i="1"/>
  <c r="D33" i="1"/>
  <c r="D32" i="1"/>
  <c r="D31" i="1"/>
  <c r="D30" i="1"/>
  <c r="D29" i="1"/>
  <c r="D28" i="1"/>
  <c r="D27" i="1"/>
  <c r="D26" i="1"/>
  <c r="D25" i="1"/>
  <c r="D24" i="1"/>
  <c r="D23" i="1"/>
  <c r="D22" i="1"/>
  <c r="D21" i="1"/>
  <c r="D20" i="1"/>
  <c r="D19" i="1"/>
  <c r="D18" i="1"/>
  <c r="D17" i="1"/>
  <c r="D16" i="1"/>
  <c r="D15" i="1"/>
  <c r="D13" i="1"/>
  <c r="D12" i="1"/>
  <c r="D11" i="1"/>
  <c r="D10" i="1"/>
  <c r="D9" i="1"/>
  <c r="D8" i="1"/>
  <c r="D7" i="1"/>
  <c r="D6" i="1" l="1"/>
  <c r="D14" i="1"/>
  <c r="D5" i="1" l="1"/>
  <c r="D40" i="1" l="1"/>
  <c r="F5" i="1"/>
  <c r="D44" i="1" l="1"/>
  <c r="F40" i="1"/>
  <c r="F7" i="1"/>
  <c r="F8" i="1"/>
  <c r="F13" i="1"/>
  <c r="F28" i="1"/>
  <c r="F29" i="1"/>
  <c r="F22" i="1"/>
  <c r="F10" i="1"/>
  <c r="F27" i="1"/>
  <c r="F24" i="1"/>
  <c r="F11" i="1"/>
  <c r="F9" i="1"/>
  <c r="F19" i="1"/>
  <c r="F32" i="1"/>
  <c r="F20" i="1"/>
  <c r="F18" i="1"/>
  <c r="F23" i="1"/>
  <c r="F16" i="1"/>
  <c r="F17" i="1"/>
  <c r="F34" i="1"/>
  <c r="F36" i="1"/>
  <c r="F33" i="1"/>
  <c r="F26" i="1"/>
  <c r="F15" i="1"/>
  <c r="F31" i="1"/>
  <c r="F25" i="1"/>
  <c r="F12" i="1"/>
  <c r="F30" i="1"/>
  <c r="F35" i="1"/>
  <c r="F37" i="1"/>
  <c r="F21" i="1"/>
  <c r="F38" i="1"/>
  <c r="F6" i="1"/>
  <c r="F14" i="1"/>
</calcChain>
</file>

<file path=xl/sharedStrings.xml><?xml version="1.0" encoding="utf-8"?>
<sst xmlns="http://schemas.openxmlformats.org/spreadsheetml/2006/main" count="49" uniqueCount="48">
  <si>
    <t>Table 3</t>
  </si>
  <si>
    <t>WASHINGTON STATE GENERAL FUND REVENUES</t>
  </si>
  <si>
    <r>
      <t>Fiscal Year 2016</t>
    </r>
    <r>
      <rPr>
        <b/>
        <vertAlign val="superscript"/>
        <sz val="14"/>
        <rFont val="Calibri"/>
        <family val="2"/>
        <scheme val="minor"/>
      </rPr>
      <t>1</t>
    </r>
  </si>
  <si>
    <t>Source</t>
  </si>
  <si>
    <r>
      <t>Amount ($000)</t>
    </r>
    <r>
      <rPr>
        <b/>
        <vertAlign val="superscript"/>
        <sz val="11"/>
        <rFont val="Calibri"/>
        <family val="2"/>
        <scheme val="minor"/>
      </rPr>
      <t>2</t>
    </r>
  </si>
  <si>
    <t>% of State Sources</t>
  </si>
  <si>
    <r>
      <t>TAXES - Department of Revenue</t>
    </r>
    <r>
      <rPr>
        <b/>
        <vertAlign val="superscript"/>
        <sz val="9"/>
        <rFont val="Calibri"/>
        <family val="2"/>
        <scheme val="minor"/>
      </rPr>
      <t>3</t>
    </r>
  </si>
  <si>
    <t>%</t>
  </si>
  <si>
    <t>1935 Revenue Act Taxes</t>
  </si>
  <si>
    <t>Retail sales</t>
  </si>
  <si>
    <t>Use</t>
  </si>
  <si>
    <t>Business and occupation</t>
  </si>
  <si>
    <t>Public utility</t>
  </si>
  <si>
    <t>Cigarette (incl. tribal)</t>
  </si>
  <si>
    <t>Liquor sales (percent)</t>
  </si>
  <si>
    <t>Penalties and interest</t>
  </si>
  <si>
    <t>Other General Fund Taxes</t>
  </si>
  <si>
    <t>Tobacco products</t>
  </si>
  <si>
    <t>Liquor sales (liter)</t>
  </si>
  <si>
    <t>Liquor surtaxes</t>
  </si>
  <si>
    <t>State property tax</t>
  </si>
  <si>
    <t>PUD privilege</t>
  </si>
  <si>
    <t>Leasehold excise</t>
  </si>
  <si>
    <t>Real estate excise</t>
  </si>
  <si>
    <t>Brokered natural gas</t>
  </si>
  <si>
    <t>ICF tax</t>
  </si>
  <si>
    <t>Solid waste collection</t>
  </si>
  <si>
    <t>Carbonated Beverage Syrup</t>
  </si>
  <si>
    <t>All other DOR G.F. taxes</t>
  </si>
  <si>
    <t>TAXES - OTHER STATE AGENCIES</t>
  </si>
  <si>
    <t>Watercraft excise</t>
  </si>
  <si>
    <t>Insurance premiums</t>
  </si>
  <si>
    <t>Other taxes</t>
  </si>
  <si>
    <t>OTHER STATE REVENUE SOURCES</t>
  </si>
  <si>
    <t>Dept. of Revenue non-tax revenues</t>
  </si>
  <si>
    <t>Licenses, permits and fees</t>
  </si>
  <si>
    <t>Contributions and grants</t>
  </si>
  <si>
    <t>Interest income</t>
  </si>
  <si>
    <t>Budget Stabilization transfers</t>
  </si>
  <si>
    <t>Operating transfers (net)</t>
  </si>
  <si>
    <t>Other miscellaneous revenue</t>
  </si>
  <si>
    <t>SUBTOTAL - STATE SOURCES</t>
  </si>
  <si>
    <t>FEDERAL GRANTS-IN-AID</t>
  </si>
  <si>
    <t>TOTAL GENERAL FUND REVENUES</t>
  </si>
  <si>
    <r>
      <rPr>
        <b/>
        <vertAlign val="superscript"/>
        <sz val="9"/>
        <rFont val="Calibri"/>
        <family val="2"/>
        <scheme val="minor"/>
      </rPr>
      <t>1</t>
    </r>
    <r>
      <rPr>
        <b/>
        <sz val="9"/>
        <rFont val="Calibri"/>
        <family val="2"/>
        <scheme val="minor"/>
      </rPr>
      <t>Data for fiscal year 2017 will be included in the 2018 Tax Statistics</t>
    </r>
  </si>
  <si>
    <r>
      <rPr>
        <b/>
        <vertAlign val="superscript"/>
        <sz val="9"/>
        <rFont val="Calibri"/>
        <family val="2"/>
        <scheme val="minor"/>
      </rPr>
      <t>2</t>
    </r>
    <r>
      <rPr>
        <b/>
        <sz val="9"/>
        <rFont val="Calibri"/>
        <family val="2"/>
        <scheme val="minor"/>
      </rPr>
      <t>Net collections after credits.  Excludes other sources such as operating transfers, e.g., lottery proceeds,   liquor profits, etc.  Several of these tax sources have nongeneral fund components.</t>
    </r>
  </si>
  <si>
    <r>
      <rPr>
        <b/>
        <vertAlign val="superscript"/>
        <sz val="9"/>
        <rFont val="Calibri"/>
        <family val="2"/>
        <scheme val="minor"/>
      </rPr>
      <t>3</t>
    </r>
    <r>
      <rPr>
        <b/>
        <sz val="9"/>
        <rFont val="Calibri"/>
        <family val="2"/>
        <scheme val="minor"/>
      </rPr>
      <t>These sources are the responsibility of DOR.  However, liquor taxes, the state property tax and real estate excise tax are actually collected by other agencies, although DOR has administrative duties related to them.</t>
    </r>
  </si>
  <si>
    <t>Source:  "2016 Comprehensive Annual Financial Report" (unpublished detail), OFM.  GAAP basis; thus the figures may not agree with other tables in this report which generally reflect cash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</si>
</sst>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0.0_);\(0.0\)"/>
  </numFmts>
  <fonts count="12" x14ac:knownFonts="1">
    <font>
      <sz val="10"/>
      <name val="Arial"/>
    </font>
    <font>
      <b/>
      <sz val="14"/>
      <name val="Calibri"/>
      <family val="2"/>
      <scheme val="minor"/>
    </font>
    <font>
      <b/>
      <sz val="10"/>
      <name val="Calibri"/>
      <family val="2"/>
      <scheme val="minor"/>
    </font>
    <font>
      <b/>
      <vertAlign val="superscript"/>
      <sz val="14"/>
      <name val="Calibri"/>
      <family val="2"/>
      <scheme val="minor"/>
    </font>
    <font>
      <b/>
      <sz val="11"/>
      <name val="Calibri"/>
      <family val="2"/>
      <scheme val="minor"/>
    </font>
    <font>
      <b/>
      <vertAlign val="superscript"/>
      <sz val="11"/>
      <name val="Calibri"/>
      <family val="2"/>
      <scheme val="minor"/>
    </font>
    <font>
      <b/>
      <sz val="9"/>
      <name val="Calibri"/>
      <family val="2"/>
      <scheme val="minor"/>
    </font>
    <font>
      <b/>
      <vertAlign val="superscript"/>
      <sz val="9"/>
      <name val="Calibri"/>
      <family val="2"/>
      <scheme val="minor"/>
    </font>
    <font>
      <b/>
      <sz val="9"/>
      <color theme="1"/>
      <name val="Calibri"/>
      <family val="2"/>
      <scheme val="minor"/>
    </font>
    <font>
      <sz val="9"/>
      <name val="Calibri"/>
      <family val="2"/>
      <scheme val="minor"/>
    </font>
    <font>
      <sz val="9"/>
      <color theme="1"/>
      <name val="Calibri"/>
      <family val="2"/>
      <scheme val="minor"/>
    </font>
    <font>
      <sz val="10"/>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1" fillId="0" borderId="1" xfId="0" applyFont="1" applyBorder="1" applyAlignment="1">
      <alignment horizontal="center"/>
    </xf>
    <xf numFmtId="0" fontId="2" fillId="0" borderId="0" xfId="0" applyFont="1"/>
    <xf numFmtId="0" fontId="1" fillId="0" borderId="2" xfId="0" applyFont="1" applyBorder="1" applyAlignment="1">
      <alignment horizontal="center"/>
    </xf>
    <xf numFmtId="0" fontId="4" fillId="0" borderId="3" xfId="0" applyFont="1" applyBorder="1" applyAlignment="1">
      <alignment vertical="center"/>
    </xf>
    <xf numFmtId="37" fontId="4" fillId="0" borderId="3" xfId="0" applyNumberFormat="1" applyFont="1" applyBorder="1" applyAlignment="1">
      <alignment horizontal="right" vertical="center"/>
    </xf>
    <xf numFmtId="164" fontId="4" fillId="0" borderId="3" xfId="0" applyNumberFormat="1" applyFont="1" applyBorder="1" applyAlignment="1">
      <alignment vertical="center"/>
    </xf>
    <xf numFmtId="0" fontId="6" fillId="0" borderId="0" xfId="0" applyFont="1" applyBorder="1" applyAlignment="1">
      <alignment vertical="center"/>
    </xf>
    <xf numFmtId="5" fontId="8" fillId="0" borderId="0" xfId="0" applyNumberFormat="1" applyFont="1" applyAlignment="1">
      <alignment vertical="center"/>
    </xf>
    <xf numFmtId="164" fontId="8" fillId="0" borderId="0" xfId="0" applyNumberFormat="1" applyFont="1" applyBorder="1" applyAlignment="1">
      <alignment vertical="center"/>
    </xf>
    <xf numFmtId="0" fontId="6" fillId="0" borderId="0" xfId="0" applyFont="1" applyAlignment="1">
      <alignment vertical="center"/>
    </xf>
    <xf numFmtId="0" fontId="6" fillId="0" borderId="0" xfId="0" applyFont="1"/>
    <xf numFmtId="37" fontId="8" fillId="0" borderId="0" xfId="0" applyNumberFormat="1" applyFont="1" applyFill="1"/>
    <xf numFmtId="0" fontId="6" fillId="0" borderId="0" xfId="0" applyFont="1" applyFill="1"/>
    <xf numFmtId="164" fontId="8" fillId="0" borderId="0" xfId="0" applyNumberFormat="1" applyFont="1" applyBorder="1"/>
    <xf numFmtId="0" fontId="9" fillId="0" borderId="0" xfId="0" applyFont="1" applyFill="1"/>
    <xf numFmtId="37" fontId="10" fillId="0" borderId="0" xfId="0" applyNumberFormat="1" applyFont="1" applyFill="1"/>
    <xf numFmtId="3" fontId="9" fillId="0" borderId="0" xfId="0" applyNumberFormat="1" applyFont="1" applyFill="1"/>
    <xf numFmtId="164" fontId="10" fillId="0" borderId="0" xfId="0" applyNumberFormat="1" applyFont="1" applyBorder="1"/>
    <xf numFmtId="37" fontId="2" fillId="0" borderId="0" xfId="0" applyNumberFormat="1" applyFont="1"/>
    <xf numFmtId="3" fontId="6" fillId="0" borderId="0" xfId="0" applyNumberFormat="1" applyFont="1" applyFill="1"/>
    <xf numFmtId="0" fontId="9" fillId="0" borderId="0" xfId="0" applyFont="1" applyFill="1" applyAlignment="1"/>
    <xf numFmtId="37" fontId="10" fillId="0" borderId="0" xfId="0" applyNumberFormat="1" applyFont="1"/>
    <xf numFmtId="37" fontId="8" fillId="0" borderId="0" xfId="0" applyNumberFormat="1" applyFont="1"/>
    <xf numFmtId="164" fontId="8" fillId="0" borderId="0" xfId="0" applyNumberFormat="1" applyFont="1"/>
    <xf numFmtId="6" fontId="6" fillId="0" borderId="0" xfId="0" applyNumberFormat="1" applyFont="1" applyFill="1"/>
    <xf numFmtId="10" fontId="6" fillId="0" borderId="0" xfId="0" applyNumberFormat="1" applyFont="1" applyFill="1"/>
    <xf numFmtId="5" fontId="8" fillId="0" borderId="0" xfId="0" applyNumberFormat="1" applyFont="1"/>
    <xf numFmtId="5" fontId="2" fillId="0" borderId="0" xfId="0" applyNumberFormat="1" applyFont="1"/>
    <xf numFmtId="164" fontId="6" fillId="0" borderId="0" xfId="0" applyNumberFormat="1" applyFont="1"/>
    <xf numFmtId="3" fontId="6" fillId="0" borderId="0" xfId="0" applyNumberFormat="1" applyFont="1"/>
    <xf numFmtId="0" fontId="6" fillId="0" borderId="1" xfId="0" applyFont="1" applyBorder="1"/>
    <xf numFmtId="6" fontId="6" fillId="0" borderId="1" xfId="0" applyNumberFormat="1" applyFont="1" applyBorder="1"/>
    <xf numFmtId="5" fontId="8" fillId="0" borderId="1" xfId="0" applyNumberFormat="1" applyFont="1" applyBorder="1"/>
    <xf numFmtId="164" fontId="6" fillId="0" borderId="1" xfId="0" applyNumberFormat="1" applyFont="1" applyBorder="1"/>
    <xf numFmtId="0" fontId="6" fillId="0" borderId="0" xfId="0" applyFont="1" applyBorder="1" applyAlignment="1">
      <alignment horizontal="left" vertical="center"/>
    </xf>
    <xf numFmtId="0" fontId="6" fillId="0" borderId="0" xfId="0" applyFont="1" applyAlignment="1">
      <alignment horizontal="left" vertical="center" wrapText="1"/>
    </xf>
    <xf numFmtId="0" fontId="11" fillId="0" borderId="0" xfId="0" applyFont="1" applyAlignment="1"/>
    <xf numFmtId="164"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x%20Statistics/2017/Table%203%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raw data"/>
      <sheetName val="Table 3"/>
    </sheetNames>
    <sheetDataSet>
      <sheetData sheetId="0">
        <row r="8">
          <cell r="D8">
            <v>8986940.0814000033</v>
          </cell>
        </row>
        <row r="11">
          <cell r="D11">
            <v>636042.02399999998</v>
          </cell>
        </row>
        <row r="14">
          <cell r="D14">
            <v>3631559.1518999999</v>
          </cell>
        </row>
        <row r="17">
          <cell r="D17">
            <v>397356.64360000001</v>
          </cell>
        </row>
        <row r="20">
          <cell r="D20">
            <v>400835.70329999999</v>
          </cell>
        </row>
        <row r="24">
          <cell r="D24">
            <v>91816.799400000018</v>
          </cell>
        </row>
        <row r="25">
          <cell r="D25">
            <v>182089.25510000001</v>
          </cell>
        </row>
        <row r="28">
          <cell r="D28">
            <v>49969.092399999994</v>
          </cell>
        </row>
        <row r="29">
          <cell r="D29">
            <v>137913.51300000001</v>
          </cell>
        </row>
        <row r="30">
          <cell r="D30">
            <v>24823.869300000002</v>
          </cell>
        </row>
        <row r="31">
          <cell r="D31">
            <v>2062065.0655000003</v>
          </cell>
        </row>
        <row r="32">
          <cell r="D32">
            <v>51180.0311</v>
          </cell>
        </row>
        <row r="33">
          <cell r="D33">
            <v>32507.4902</v>
          </cell>
        </row>
        <row r="34">
          <cell r="D34">
            <v>886742.52529999986</v>
          </cell>
        </row>
        <row r="35">
          <cell r="D35">
            <v>20490.780399999996</v>
          </cell>
        </row>
        <row r="36">
          <cell r="D36">
            <v>8584.5889999999999</v>
          </cell>
        </row>
        <row r="37">
          <cell r="D37">
            <v>9040.4441999999999</v>
          </cell>
        </row>
        <row r="38">
          <cell r="D38">
            <v>21509.358799999998</v>
          </cell>
        </row>
        <row r="39">
          <cell r="D39">
            <v>3091.9524000000001</v>
          </cell>
        </row>
        <row r="46">
          <cell r="D46">
            <v>13818.3115</v>
          </cell>
        </row>
        <row r="49">
          <cell r="D49">
            <v>521151.93989999994</v>
          </cell>
        </row>
        <row r="52">
          <cell r="D52">
            <v>178.1551</v>
          </cell>
        </row>
        <row r="60">
          <cell r="D60">
            <v>104855.58</v>
          </cell>
        </row>
        <row r="75">
          <cell r="D75">
            <v>115800.10290000003</v>
          </cell>
        </row>
        <row r="122">
          <cell r="D122">
            <v>198489.54</v>
          </cell>
        </row>
        <row r="123">
          <cell r="D123">
            <v>0</v>
          </cell>
        </row>
        <row r="124">
          <cell r="D124">
            <v>0</v>
          </cell>
        </row>
        <row r="125">
          <cell r="D125">
            <v>202913.52</v>
          </cell>
        </row>
        <row r="128">
          <cell r="D128">
            <v>239870.67199999467</v>
          </cell>
        </row>
        <row r="132">
          <cell r="D132">
            <v>12230125.1983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zoomScaleNormal="100" workbookViewId="0">
      <selection sqref="A1:G1"/>
    </sheetView>
  </sheetViews>
  <sheetFormatPr defaultColWidth="9.08984375" defaultRowHeight="13" x14ac:dyDescent="0.3"/>
  <cols>
    <col min="1" max="1" width="4.453125" style="2" customWidth="1"/>
    <col min="2" max="2" width="4.90625" style="2" customWidth="1"/>
    <col min="3" max="3" width="27.453125" style="2" customWidth="1"/>
    <col min="4" max="4" width="14.453125" style="19" customWidth="1"/>
    <col min="5" max="5" width="3.08984375" style="2" customWidth="1"/>
    <col min="6" max="6" width="14.90625" style="38" customWidth="1"/>
    <col min="7" max="7" width="2" style="2" bestFit="1" customWidth="1"/>
    <col min="8" max="8" width="21.08984375" style="2" bestFit="1" customWidth="1"/>
    <col min="9" max="16384" width="9.08984375" style="2"/>
  </cols>
  <sheetData>
    <row r="1" spans="1:8" ht="18.5" x14ac:dyDescent="0.45">
      <c r="A1" s="1" t="s">
        <v>0</v>
      </c>
      <c r="B1" s="1"/>
      <c r="C1" s="1"/>
      <c r="D1" s="1"/>
      <c r="E1" s="1"/>
      <c r="F1" s="1"/>
      <c r="G1" s="1"/>
    </row>
    <row r="2" spans="1:8" ht="18.5" x14ac:dyDescent="0.45">
      <c r="A2" s="3" t="s">
        <v>1</v>
      </c>
      <c r="B2" s="3"/>
      <c r="C2" s="3"/>
      <c r="D2" s="3"/>
      <c r="E2" s="3"/>
      <c r="F2" s="3"/>
      <c r="G2" s="3"/>
    </row>
    <row r="3" spans="1:8" ht="21" x14ac:dyDescent="0.45">
      <c r="A3" s="1" t="s">
        <v>2</v>
      </c>
      <c r="B3" s="1"/>
      <c r="C3" s="1"/>
      <c r="D3" s="1"/>
      <c r="E3" s="1"/>
      <c r="F3" s="1"/>
      <c r="G3" s="1"/>
    </row>
    <row r="4" spans="1:8" ht="19.5" customHeight="1" x14ac:dyDescent="0.3">
      <c r="A4" s="4"/>
      <c r="B4" s="4" t="s">
        <v>3</v>
      </c>
      <c r="C4" s="4"/>
      <c r="D4" s="5" t="s">
        <v>4</v>
      </c>
      <c r="E4" s="4"/>
      <c r="F4" s="6" t="s">
        <v>5</v>
      </c>
      <c r="G4" s="4"/>
    </row>
    <row r="5" spans="1:8" ht="16.5" customHeight="1" x14ac:dyDescent="0.3">
      <c r="A5" s="7" t="s">
        <v>6</v>
      </c>
      <c r="B5" s="7"/>
      <c r="C5" s="7"/>
      <c r="D5" s="8">
        <f>D6+D14</f>
        <v>17634558.370300002</v>
      </c>
      <c r="E5" s="7"/>
      <c r="F5" s="9">
        <f t="shared" ref="F5:F38" si="0">(D5/$D$40)*100</f>
        <v>92.659181757534427</v>
      </c>
      <c r="G5" s="10" t="s">
        <v>7</v>
      </c>
    </row>
    <row r="6" spans="1:8" ht="15" customHeight="1" x14ac:dyDescent="0.3">
      <c r="A6" s="11"/>
      <c r="B6" s="11" t="s">
        <v>8</v>
      </c>
      <c r="C6" s="11"/>
      <c r="D6" s="12">
        <f>SUM(D7:D13)</f>
        <v>14326639.658700004</v>
      </c>
      <c r="E6" s="13"/>
      <c r="F6" s="14">
        <f t="shared" si="0"/>
        <v>75.278023993271177</v>
      </c>
      <c r="G6" s="11"/>
    </row>
    <row r="7" spans="1:8" x14ac:dyDescent="0.3">
      <c r="A7" s="13"/>
      <c r="B7" s="13"/>
      <c r="C7" s="15" t="s">
        <v>9</v>
      </c>
      <c r="D7" s="16">
        <f>'[1]Table 3 raw data'!D8</f>
        <v>8986940.0814000033</v>
      </c>
      <c r="E7" s="17"/>
      <c r="F7" s="18">
        <f t="shared" si="0"/>
        <v>47.221058614599585</v>
      </c>
      <c r="G7" s="11"/>
    </row>
    <row r="8" spans="1:8" x14ac:dyDescent="0.3">
      <c r="A8" s="13"/>
      <c r="B8" s="13"/>
      <c r="C8" s="15" t="s">
        <v>10</v>
      </c>
      <c r="D8" s="16">
        <f>'[1]Table 3 raw data'!D11</f>
        <v>636042.02399999998</v>
      </c>
      <c r="E8" s="17"/>
      <c r="F8" s="18">
        <f t="shared" si="0"/>
        <v>3.3420249188947198</v>
      </c>
      <c r="G8" s="11"/>
      <c r="H8" s="19"/>
    </row>
    <row r="9" spans="1:8" x14ac:dyDescent="0.3">
      <c r="A9" s="13"/>
      <c r="B9" s="13"/>
      <c r="C9" s="15" t="s">
        <v>11</v>
      </c>
      <c r="D9" s="16">
        <f>'[1]Table 3 raw data'!D14</f>
        <v>3631559.1518999999</v>
      </c>
      <c r="E9" s="17"/>
      <c r="F9" s="18">
        <f t="shared" si="0"/>
        <v>19.081696998200194</v>
      </c>
      <c r="G9" s="11"/>
    </row>
    <row r="10" spans="1:8" x14ac:dyDescent="0.3">
      <c r="A10" s="13"/>
      <c r="B10" s="13"/>
      <c r="C10" s="15" t="s">
        <v>12</v>
      </c>
      <c r="D10" s="16">
        <f>'[1]Table 3 raw data'!D17</f>
        <v>397356.64360000001</v>
      </c>
      <c r="E10" s="17"/>
      <c r="F10" s="18">
        <f t="shared" si="0"/>
        <v>2.0878743141028182</v>
      </c>
      <c r="G10" s="11"/>
    </row>
    <row r="11" spans="1:8" x14ac:dyDescent="0.3">
      <c r="A11" s="13"/>
      <c r="B11" s="13"/>
      <c r="C11" s="15" t="s">
        <v>13</v>
      </c>
      <c r="D11" s="16">
        <f>'[1]Table 3 raw data'!D20</f>
        <v>400835.70329999999</v>
      </c>
      <c r="E11" s="17"/>
      <c r="F11" s="18">
        <f t="shared" si="0"/>
        <v>2.1061547166123891</v>
      </c>
      <c r="G11" s="11"/>
    </row>
    <row r="12" spans="1:8" x14ac:dyDescent="0.3">
      <c r="A12" s="13"/>
      <c r="B12" s="13"/>
      <c r="C12" s="15" t="s">
        <v>14</v>
      </c>
      <c r="D12" s="16">
        <f>'[1]Table 3 raw data'!D24</f>
        <v>91816.799400000018</v>
      </c>
      <c r="E12" s="17"/>
      <c r="F12" s="18">
        <f t="shared" si="0"/>
        <v>0.48244301475268214</v>
      </c>
      <c r="G12" s="11"/>
    </row>
    <row r="13" spans="1:8" x14ac:dyDescent="0.3">
      <c r="A13" s="13"/>
      <c r="B13" s="13"/>
      <c r="C13" s="15" t="s">
        <v>15</v>
      </c>
      <c r="D13" s="16">
        <f>'[1]Table 3 raw data'!D25</f>
        <v>182089.25510000001</v>
      </c>
      <c r="E13" s="17"/>
      <c r="F13" s="18">
        <f t="shared" si="0"/>
        <v>0.95677141610878458</v>
      </c>
      <c r="G13" s="11"/>
      <c r="H13" s="19"/>
    </row>
    <row r="14" spans="1:8" ht="15" customHeight="1" x14ac:dyDescent="0.3">
      <c r="A14" s="13"/>
      <c r="B14" s="13" t="s">
        <v>16</v>
      </c>
      <c r="C14" s="20"/>
      <c r="D14" s="12">
        <f>SUM(D15:D26)</f>
        <v>3307918.7115999996</v>
      </c>
      <c r="E14" s="13"/>
      <c r="F14" s="14">
        <f t="shared" si="0"/>
        <v>17.381157764263257</v>
      </c>
      <c r="G14" s="11"/>
    </row>
    <row r="15" spans="1:8" x14ac:dyDescent="0.3">
      <c r="A15" s="13"/>
      <c r="B15" s="13"/>
      <c r="C15" s="15" t="s">
        <v>17</v>
      </c>
      <c r="D15" s="16">
        <f>'[1]Table 3 raw data'!D28</f>
        <v>49969.092399999994</v>
      </c>
      <c r="E15" s="17"/>
      <c r="F15" s="18">
        <f t="shared" si="0"/>
        <v>0.26255804754082218</v>
      </c>
      <c r="G15" s="11"/>
    </row>
    <row r="16" spans="1:8" x14ac:dyDescent="0.3">
      <c r="A16" s="13"/>
      <c r="B16" s="13"/>
      <c r="C16" s="15" t="s">
        <v>18</v>
      </c>
      <c r="D16" s="16">
        <f>'[1]Table 3 raw data'!D29</f>
        <v>137913.51300000001</v>
      </c>
      <c r="E16" s="17"/>
      <c r="F16" s="18">
        <f t="shared" si="0"/>
        <v>0.72465400037515593</v>
      </c>
      <c r="G16" s="11"/>
    </row>
    <row r="17" spans="1:8" x14ac:dyDescent="0.3">
      <c r="A17" s="13"/>
      <c r="B17" s="13"/>
      <c r="C17" s="15" t="s">
        <v>19</v>
      </c>
      <c r="D17" s="16">
        <f>'[1]Table 3 raw data'!D30</f>
        <v>24823.869300000002</v>
      </c>
      <c r="E17" s="17"/>
      <c r="F17" s="18">
        <f t="shared" si="0"/>
        <v>0.13043476162509923</v>
      </c>
      <c r="G17" s="11"/>
    </row>
    <row r="18" spans="1:8" x14ac:dyDescent="0.3">
      <c r="A18" s="13"/>
      <c r="B18" s="13"/>
      <c r="C18" s="15" t="s">
        <v>20</v>
      </c>
      <c r="D18" s="16">
        <f>'[1]Table 3 raw data'!D31</f>
        <v>2062065.0655000003</v>
      </c>
      <c r="E18" s="17"/>
      <c r="F18" s="18">
        <f t="shared" si="0"/>
        <v>10.83493318561491</v>
      </c>
      <c r="G18" s="11"/>
    </row>
    <row r="19" spans="1:8" x14ac:dyDescent="0.3">
      <c r="A19" s="13"/>
      <c r="B19" s="13"/>
      <c r="C19" s="15" t="s">
        <v>21</v>
      </c>
      <c r="D19" s="16">
        <f>'[1]Table 3 raw data'!D32</f>
        <v>51180.0311</v>
      </c>
      <c r="E19" s="17"/>
      <c r="F19" s="18">
        <f t="shared" si="0"/>
        <v>0.26892081471334783</v>
      </c>
      <c r="G19" s="11"/>
    </row>
    <row r="20" spans="1:8" x14ac:dyDescent="0.3">
      <c r="A20" s="13"/>
      <c r="B20" s="13"/>
      <c r="C20" s="15" t="s">
        <v>22</v>
      </c>
      <c r="D20" s="16">
        <f>'[1]Table 3 raw data'!D33</f>
        <v>32507.4902</v>
      </c>
      <c r="E20" s="17"/>
      <c r="F20" s="18">
        <f t="shared" si="0"/>
        <v>0.17080764823666103</v>
      </c>
      <c r="G20" s="11"/>
    </row>
    <row r="21" spans="1:8" x14ac:dyDescent="0.3">
      <c r="A21" s="13"/>
      <c r="B21" s="13"/>
      <c r="C21" s="15" t="s">
        <v>23</v>
      </c>
      <c r="D21" s="16">
        <f>'[1]Table 3 raw data'!D34</f>
        <v>886742.52529999986</v>
      </c>
      <c r="E21" s="17"/>
      <c r="F21" s="18">
        <f t="shared" si="0"/>
        <v>4.6593078827700714</v>
      </c>
      <c r="G21" s="11"/>
      <c r="H21" s="19"/>
    </row>
    <row r="22" spans="1:8" x14ac:dyDescent="0.3">
      <c r="A22" s="13"/>
      <c r="B22" s="13"/>
      <c r="C22" s="15" t="s">
        <v>24</v>
      </c>
      <c r="D22" s="16">
        <f>'[1]Table 3 raw data'!D35</f>
        <v>20490.780399999996</v>
      </c>
      <c r="E22" s="17"/>
      <c r="F22" s="18">
        <f t="shared" si="0"/>
        <v>0.10766694042279117</v>
      </c>
      <c r="G22" s="11"/>
      <c r="H22" s="19"/>
    </row>
    <row r="23" spans="1:8" x14ac:dyDescent="0.3">
      <c r="A23" s="13"/>
      <c r="B23" s="13"/>
      <c r="C23" s="15" t="s">
        <v>25</v>
      </c>
      <c r="D23" s="16">
        <f>'[1]Table 3 raw data'!D37</f>
        <v>9040.4441999999999</v>
      </c>
      <c r="E23" s="17"/>
      <c r="F23" s="18">
        <f t="shared" si="0"/>
        <v>4.7502191135529816E-2</v>
      </c>
      <c r="G23" s="11"/>
    </row>
    <row r="24" spans="1:8" x14ac:dyDescent="0.3">
      <c r="A24" s="13"/>
      <c r="B24" s="13"/>
      <c r="C24" s="15" t="s">
        <v>26</v>
      </c>
      <c r="D24" s="16">
        <f>'[1]Table 3 raw data'!D38</f>
        <v>21509.358799999998</v>
      </c>
      <c r="E24" s="17"/>
      <c r="F24" s="18">
        <f t="shared" si="0"/>
        <v>0.11301896790871074</v>
      </c>
      <c r="G24" s="11"/>
    </row>
    <row r="25" spans="1:8" x14ac:dyDescent="0.3">
      <c r="A25" s="13"/>
      <c r="B25" s="13"/>
      <c r="C25" s="15" t="s">
        <v>27</v>
      </c>
      <c r="D25" s="16">
        <f>'[1]Table 3 raw data'!D36</f>
        <v>8584.5889999999999</v>
      </c>
      <c r="E25" s="17"/>
      <c r="F25" s="18">
        <f t="shared" si="0"/>
        <v>4.5106941481699178E-2</v>
      </c>
      <c r="G25" s="11"/>
    </row>
    <row r="26" spans="1:8" x14ac:dyDescent="0.3">
      <c r="A26" s="13"/>
      <c r="B26" s="13"/>
      <c r="C26" s="15" t="s">
        <v>28</v>
      </c>
      <c r="D26" s="16">
        <f>'[1]Table 3 raw data'!D39</f>
        <v>3091.9524000000001</v>
      </c>
      <c r="E26" s="17"/>
      <c r="F26" s="18">
        <f t="shared" si="0"/>
        <v>1.6246382438460286E-2</v>
      </c>
      <c r="G26" s="11"/>
    </row>
    <row r="27" spans="1:8" ht="15" customHeight="1" x14ac:dyDescent="0.3">
      <c r="A27" s="13" t="s">
        <v>29</v>
      </c>
      <c r="B27" s="13"/>
      <c r="C27" s="13"/>
      <c r="D27" s="12">
        <f>SUM(D28:D30)</f>
        <v>535148.40649999992</v>
      </c>
      <c r="E27" s="20"/>
      <c r="F27" s="14">
        <f t="shared" si="0"/>
        <v>2.8118885896599197</v>
      </c>
      <c r="G27" s="11"/>
    </row>
    <row r="28" spans="1:8" x14ac:dyDescent="0.3">
      <c r="A28" s="13"/>
      <c r="B28" s="13"/>
      <c r="C28" s="21" t="s">
        <v>30</v>
      </c>
      <c r="D28" s="16">
        <f>'[1]Table 3 raw data'!D46</f>
        <v>13818.3115</v>
      </c>
      <c r="E28" s="17"/>
      <c r="F28" s="18">
        <f t="shared" si="0"/>
        <v>7.260705995434269E-2</v>
      </c>
      <c r="G28" s="11"/>
      <c r="H28" s="19"/>
    </row>
    <row r="29" spans="1:8" x14ac:dyDescent="0.3">
      <c r="A29" s="13"/>
      <c r="B29" s="13"/>
      <c r="C29" s="15" t="s">
        <v>31</v>
      </c>
      <c r="D29" s="16">
        <f>'[1]Table 3 raw data'!D49</f>
        <v>521151.93989999994</v>
      </c>
      <c r="E29" s="17"/>
      <c r="F29" s="18">
        <f t="shared" si="0"/>
        <v>2.7383454299493319</v>
      </c>
      <c r="G29" s="11"/>
    </row>
    <row r="30" spans="1:8" x14ac:dyDescent="0.3">
      <c r="A30" s="13"/>
      <c r="B30" s="13"/>
      <c r="C30" s="15" t="s">
        <v>32</v>
      </c>
      <c r="D30" s="16">
        <f>'[1]Table 3 raw data'!D52</f>
        <v>178.1551</v>
      </c>
      <c r="E30" s="17"/>
      <c r="F30" s="18">
        <f t="shared" si="0"/>
        <v>9.3609975624532116E-4</v>
      </c>
      <c r="G30" s="11"/>
    </row>
    <row r="31" spans="1:8" ht="15" customHeight="1" x14ac:dyDescent="0.3">
      <c r="A31" s="13" t="s">
        <v>33</v>
      </c>
      <c r="B31" s="13"/>
      <c r="C31" s="13"/>
      <c r="D31" s="12">
        <f>SUM(D32:D38)</f>
        <v>861929.41489999474</v>
      </c>
      <c r="E31" s="13"/>
      <c r="F31" s="14">
        <f t="shared" si="0"/>
        <v>4.5289296528056582</v>
      </c>
      <c r="G31" s="11"/>
    </row>
    <row r="32" spans="1:8" x14ac:dyDescent="0.3">
      <c r="A32" s="13"/>
      <c r="B32" s="13" t="s">
        <v>34</v>
      </c>
      <c r="C32" s="15"/>
      <c r="D32" s="16">
        <f>'[1]Table 3 raw data'!D60</f>
        <v>104855.58</v>
      </c>
      <c r="E32" s="15"/>
      <c r="F32" s="18">
        <f t="shared" si="0"/>
        <v>0.55095410055037308</v>
      </c>
      <c r="G32" s="11"/>
    </row>
    <row r="33" spans="1:8" x14ac:dyDescent="0.3">
      <c r="A33" s="13"/>
      <c r="B33" s="13" t="s">
        <v>35</v>
      </c>
      <c r="C33" s="15"/>
      <c r="D33" s="16">
        <f>'[1]Table 3 raw data'!D75</f>
        <v>115800.10290000003</v>
      </c>
      <c r="E33" s="17"/>
      <c r="F33" s="18">
        <f t="shared" si="0"/>
        <v>0.60846109989482844</v>
      </c>
      <c r="G33" s="11"/>
    </row>
    <row r="34" spans="1:8" x14ac:dyDescent="0.3">
      <c r="A34" s="13"/>
      <c r="B34" s="13" t="s">
        <v>36</v>
      </c>
      <c r="C34" s="15"/>
      <c r="D34" s="22">
        <f>'[1]Table 3 raw data'!D122</f>
        <v>198489.54</v>
      </c>
      <c r="E34" s="17"/>
      <c r="F34" s="18">
        <f t="shared" si="0"/>
        <v>1.0429452202673173</v>
      </c>
      <c r="G34" s="11"/>
    </row>
    <row r="35" spans="1:8" x14ac:dyDescent="0.3">
      <c r="A35" s="13"/>
      <c r="B35" s="13" t="s">
        <v>37</v>
      </c>
      <c r="C35" s="15"/>
      <c r="D35" s="22">
        <f>'[1]Table 3 raw data'!D123</f>
        <v>0</v>
      </c>
      <c r="E35" s="17"/>
      <c r="F35" s="18">
        <f t="shared" si="0"/>
        <v>0</v>
      </c>
      <c r="G35" s="11"/>
    </row>
    <row r="36" spans="1:8" x14ac:dyDescent="0.3">
      <c r="A36" s="13"/>
      <c r="B36" s="13" t="s">
        <v>38</v>
      </c>
      <c r="C36" s="15"/>
      <c r="D36" s="22">
        <f>'[1]Table 3 raw data'!D124</f>
        <v>0</v>
      </c>
      <c r="E36" s="17"/>
      <c r="F36" s="18">
        <f t="shared" si="0"/>
        <v>0</v>
      </c>
      <c r="G36" s="11"/>
    </row>
    <row r="37" spans="1:8" x14ac:dyDescent="0.3">
      <c r="A37" s="13"/>
      <c r="B37" s="13" t="s">
        <v>39</v>
      </c>
      <c r="C37" s="15"/>
      <c r="D37" s="22">
        <f>'[1]Table 3 raw data'!D125</f>
        <v>202913.52</v>
      </c>
      <c r="E37" s="17"/>
      <c r="F37" s="18">
        <f t="shared" si="0"/>
        <v>1.0661906204811431</v>
      </c>
      <c r="G37" s="11"/>
    </row>
    <row r="38" spans="1:8" x14ac:dyDescent="0.3">
      <c r="A38" s="13"/>
      <c r="B38" s="13" t="s">
        <v>40</v>
      </c>
      <c r="C38" s="15"/>
      <c r="D38" s="22">
        <f>'[1]Table 3 raw data'!D128</f>
        <v>239870.67199999467</v>
      </c>
      <c r="E38" s="17"/>
      <c r="F38" s="18">
        <f t="shared" si="0"/>
        <v>1.2603786116119964</v>
      </c>
      <c r="G38" s="11"/>
    </row>
    <row r="39" spans="1:8" ht="9.9" customHeight="1" x14ac:dyDescent="0.3">
      <c r="A39" s="13"/>
      <c r="B39" s="13"/>
      <c r="C39" s="13"/>
      <c r="D39" s="23"/>
      <c r="E39" s="20"/>
      <c r="F39" s="24"/>
      <c r="G39" s="11"/>
    </row>
    <row r="40" spans="1:8" x14ac:dyDescent="0.3">
      <c r="A40" s="13" t="s">
        <v>41</v>
      </c>
      <c r="B40" s="25"/>
      <c r="C40" s="26"/>
      <c r="D40" s="27">
        <f>D5+D27+D31</f>
        <v>19031636.191699997</v>
      </c>
      <c r="E40" s="13"/>
      <c r="F40" s="14">
        <f>(D40/$D$40)*100</f>
        <v>100</v>
      </c>
      <c r="G40" s="11" t="s">
        <v>7</v>
      </c>
      <c r="H40" s="28"/>
    </row>
    <row r="41" spans="1:8" ht="9.9" customHeight="1" x14ac:dyDescent="0.3">
      <c r="A41" s="13"/>
      <c r="B41" s="25"/>
      <c r="C41" s="26"/>
      <c r="D41" s="27"/>
      <c r="E41" s="13"/>
      <c r="F41" s="24"/>
      <c r="G41" s="11"/>
    </row>
    <row r="42" spans="1:8" x14ac:dyDescent="0.3">
      <c r="A42" s="13" t="s">
        <v>42</v>
      </c>
      <c r="B42" s="20"/>
      <c r="C42" s="13"/>
      <c r="D42" s="23">
        <f>'[1]Table 3 raw data'!D132</f>
        <v>12230125.1983</v>
      </c>
      <c r="E42" s="13"/>
      <c r="F42" s="29"/>
      <c r="G42" s="11"/>
    </row>
    <row r="43" spans="1:8" ht="9.9" customHeight="1" x14ac:dyDescent="0.3">
      <c r="A43" s="11"/>
      <c r="B43" s="30"/>
      <c r="C43" s="11"/>
      <c r="D43" s="23"/>
      <c r="E43" s="13"/>
      <c r="F43" s="29"/>
      <c r="G43" s="11"/>
    </row>
    <row r="44" spans="1:8" x14ac:dyDescent="0.3">
      <c r="A44" s="31" t="s">
        <v>43</v>
      </c>
      <c r="B44" s="32"/>
      <c r="C44" s="31"/>
      <c r="D44" s="33">
        <f>D40+D42</f>
        <v>31261761.389999997</v>
      </c>
      <c r="E44" s="31"/>
      <c r="F44" s="34"/>
      <c r="G44" s="31"/>
    </row>
    <row r="45" spans="1:8" ht="17.399999999999999" customHeight="1" x14ac:dyDescent="0.3">
      <c r="A45" s="35" t="s">
        <v>44</v>
      </c>
      <c r="B45" s="35"/>
      <c r="C45" s="35"/>
      <c r="D45" s="35"/>
      <c r="E45" s="35"/>
      <c r="F45" s="35"/>
      <c r="G45" s="35"/>
    </row>
    <row r="46" spans="1:8" s="11" customFormat="1" ht="33" customHeight="1" x14ac:dyDescent="0.3">
      <c r="A46" s="36" t="s">
        <v>45</v>
      </c>
      <c r="B46" s="36"/>
      <c r="C46" s="36"/>
      <c r="D46" s="36"/>
      <c r="E46" s="36"/>
      <c r="F46" s="36"/>
      <c r="G46" s="36"/>
    </row>
    <row r="47" spans="1:8" s="11" customFormat="1" ht="40.65" customHeight="1" x14ac:dyDescent="0.3">
      <c r="A47" s="36" t="s">
        <v>46</v>
      </c>
      <c r="B47" s="36"/>
      <c r="C47" s="36"/>
      <c r="D47" s="36"/>
      <c r="E47" s="36"/>
      <c r="F47" s="36"/>
      <c r="G47" s="36"/>
      <c r="H47" s="37"/>
    </row>
    <row r="48" spans="1:8" ht="37.5" customHeight="1" x14ac:dyDescent="0.3">
      <c r="A48" s="36" t="s">
        <v>47</v>
      </c>
      <c r="B48" s="36"/>
      <c r="C48" s="36"/>
      <c r="D48" s="36"/>
      <c r="E48" s="36"/>
      <c r="F48" s="36"/>
      <c r="G48" s="36"/>
    </row>
  </sheetData>
  <mergeCells count="7">
    <mergeCell ref="A48:G48"/>
    <mergeCell ref="A1:G1"/>
    <mergeCell ref="A2:G2"/>
    <mergeCell ref="A3:G3"/>
    <mergeCell ref="A45:G45"/>
    <mergeCell ref="A46:G46"/>
    <mergeCell ref="A47:G47"/>
  </mergeCells>
  <pageMargins left="1" right="1" top="0.25" bottom="0.4" header="0.5" footer="0.25"/>
  <pageSetup firstPageNumber="5"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Diana (DOR)</dc:creator>
  <cp:lastModifiedBy>Brown, Diana (DOR)</cp:lastModifiedBy>
  <dcterms:created xsi:type="dcterms:W3CDTF">2018-01-03T20:59:03Z</dcterms:created>
  <dcterms:modified xsi:type="dcterms:W3CDTF">2018-01-03T20:59:25Z</dcterms:modified>
</cp:coreProperties>
</file>