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H92" i="1" s="1"/>
  <c r="F91" i="1"/>
  <c r="H91" i="1" s="1"/>
  <c r="F90" i="1"/>
  <c r="H90" i="1" s="1"/>
  <c r="F89" i="1"/>
  <c r="F88" i="1"/>
  <c r="H88" i="1" s="1"/>
  <c r="H86" i="1"/>
  <c r="F86" i="1"/>
  <c r="F85" i="1"/>
  <c r="H85" i="1" s="1"/>
  <c r="H84" i="1"/>
  <c r="F84" i="1"/>
  <c r="F83" i="1"/>
  <c r="H83" i="1" s="1"/>
  <c r="H82" i="1"/>
  <c r="F82" i="1"/>
  <c r="F81" i="1"/>
  <c r="H81" i="1" s="1"/>
  <c r="H80" i="1"/>
  <c r="F80" i="1"/>
  <c r="H78" i="1"/>
  <c r="F78" i="1"/>
  <c r="F77" i="1"/>
  <c r="H77" i="1" s="1"/>
  <c r="H76" i="1"/>
  <c r="F76" i="1"/>
  <c r="F75" i="1"/>
  <c r="H75" i="1" s="1"/>
  <c r="F74" i="1"/>
  <c r="H73" i="1"/>
  <c r="F73" i="1"/>
  <c r="F71" i="1"/>
  <c r="H71" i="1" s="1"/>
  <c r="H70" i="1"/>
  <c r="F70" i="1"/>
  <c r="F69" i="1"/>
  <c r="H69" i="1" s="1"/>
  <c r="H68" i="1"/>
  <c r="F68" i="1"/>
  <c r="F67" i="1"/>
  <c r="H67" i="1" s="1"/>
  <c r="H66" i="1"/>
  <c r="F66" i="1"/>
  <c r="F65" i="1"/>
  <c r="H65" i="1" s="1"/>
  <c r="H64" i="1"/>
  <c r="F64" i="1"/>
  <c r="F63" i="1"/>
  <c r="H63" i="1" s="1"/>
  <c r="H62" i="1"/>
  <c r="F62" i="1"/>
  <c r="F61" i="1"/>
  <c r="F79" i="1" s="1"/>
  <c r="H60" i="1"/>
  <c r="F60" i="1"/>
  <c r="H56" i="1"/>
  <c r="F56" i="1"/>
  <c r="F55" i="1"/>
  <c r="H55" i="1" s="1"/>
  <c r="H54" i="1"/>
  <c r="F54" i="1"/>
  <c r="F53" i="1"/>
  <c r="H53" i="1" s="1"/>
  <c r="H52" i="1"/>
  <c r="F52" i="1"/>
  <c r="F51" i="1"/>
  <c r="H51" i="1" s="1"/>
  <c r="F50" i="1"/>
  <c r="H50" i="1" s="1"/>
  <c r="F49" i="1"/>
  <c r="F47" i="1" s="1"/>
  <c r="H47" i="1" s="1"/>
  <c r="F48" i="1"/>
  <c r="H45" i="1"/>
  <c r="F45" i="1"/>
  <c r="F44" i="1"/>
  <c r="H44" i="1" s="1"/>
  <c r="H43" i="1"/>
  <c r="F43" i="1"/>
  <c r="F42" i="1"/>
  <c r="F41" i="1"/>
  <c r="H40" i="1"/>
  <c r="F40" i="1"/>
  <c r="F39" i="1"/>
  <c r="H39" i="1" s="1"/>
  <c r="H38" i="1"/>
  <c r="F38" i="1"/>
  <c r="F37" i="1"/>
  <c r="H37" i="1" s="1"/>
  <c r="H36" i="1"/>
  <c r="F36" i="1"/>
  <c r="F35" i="1"/>
  <c r="H35" i="1" s="1"/>
  <c r="H34" i="1"/>
  <c r="F34" i="1"/>
  <c r="F33" i="1"/>
  <c r="H33" i="1" s="1"/>
  <c r="H32" i="1"/>
  <c r="F32" i="1"/>
  <c r="F31" i="1"/>
  <c r="H31" i="1" s="1"/>
  <c r="H30" i="1"/>
  <c r="F30" i="1"/>
  <c r="F29" i="1"/>
  <c r="H29" i="1" s="1"/>
  <c r="H28" i="1"/>
  <c r="F28" i="1"/>
  <c r="F27" i="1"/>
  <c r="H27" i="1" s="1"/>
  <c r="H26" i="1"/>
  <c r="F26" i="1"/>
  <c r="F25" i="1"/>
  <c r="F24" i="1" s="1"/>
  <c r="H24" i="1" s="1"/>
  <c r="F22" i="1"/>
  <c r="H22" i="1" s="1"/>
  <c r="H21" i="1"/>
  <c r="F21" i="1"/>
  <c r="F20" i="1"/>
  <c r="H20" i="1" s="1"/>
  <c r="H19" i="1"/>
  <c r="F19" i="1"/>
  <c r="F18" i="1"/>
  <c r="H18" i="1" s="1"/>
  <c r="H16" i="1"/>
  <c r="F16" i="1"/>
  <c r="F15" i="1"/>
  <c r="H15" i="1" s="1"/>
  <c r="H14" i="1"/>
  <c r="F14" i="1"/>
  <c r="F13" i="1"/>
  <c r="H13" i="1" s="1"/>
  <c r="H12" i="1"/>
  <c r="F12" i="1"/>
  <c r="F11" i="1"/>
  <c r="H11" i="1" s="1"/>
  <c r="H10" i="1"/>
  <c r="F10" i="1"/>
  <c r="F9" i="1"/>
  <c r="F7" i="1" s="1"/>
  <c r="A3" i="1"/>
  <c r="H7" i="1" l="1"/>
  <c r="F58" i="1"/>
  <c r="H58" i="1" s="1"/>
  <c r="H79" i="1"/>
  <c r="H49" i="1"/>
  <c r="H9" i="1"/>
  <c r="H25" i="1"/>
  <c r="H61" i="1"/>
  <c r="F94" i="1" l="1"/>
  <c r="H94" i="1" s="1"/>
</calcChain>
</file>

<file path=xl/sharedStrings.xml><?xml version="1.0" encoding="utf-8"?>
<sst xmlns="http://schemas.openxmlformats.org/spreadsheetml/2006/main" count="101" uniqueCount="97">
  <si>
    <t>Table 4</t>
  </si>
  <si>
    <t>DEPARTMENT OF REVENUE COLLECTIONS</t>
  </si>
  <si>
    <t>Fiscal Year</t>
  </si>
  <si>
    <t>Percent</t>
  </si>
  <si>
    <t>Source</t>
  </si>
  <si>
    <t>Change</t>
  </si>
  <si>
    <t>STATE TAXES</t>
  </si>
  <si>
    <t>%</t>
  </si>
  <si>
    <t>1935 Revenue Act Taxes</t>
  </si>
  <si>
    <t>Retail sales</t>
  </si>
  <si>
    <t>Use</t>
  </si>
  <si>
    <t>Business and occupation</t>
  </si>
  <si>
    <t>Public utility</t>
  </si>
  <si>
    <t>Cigarette</t>
  </si>
  <si>
    <t>Liquor sales</t>
  </si>
  <si>
    <t xml:space="preserve"> </t>
  </si>
  <si>
    <t>Penalties and interest</t>
  </si>
  <si>
    <t>Property and In-lieu Excises</t>
  </si>
  <si>
    <t>State property tax</t>
  </si>
  <si>
    <t>PUD privilege</t>
  </si>
  <si>
    <t>Timber excise (state)</t>
  </si>
  <si>
    <t>Leasehold excise (state)</t>
  </si>
  <si>
    <t>Other State Taxes</t>
  </si>
  <si>
    <t>Estate</t>
  </si>
  <si>
    <t>Tobacco products</t>
  </si>
  <si>
    <t>Liquor liter</t>
  </si>
  <si>
    <t>Litter</t>
  </si>
  <si>
    <t xml:space="preserve">Fish </t>
  </si>
  <si>
    <t>Real estate excise</t>
  </si>
  <si>
    <t>Solid waste collection</t>
  </si>
  <si>
    <t>Wood stove fee</t>
  </si>
  <si>
    <t>Hazardous substance (incl. local)</t>
  </si>
  <si>
    <t>Carbonated beverage syrup</t>
  </si>
  <si>
    <t>Petroleum products</t>
  </si>
  <si>
    <t>Brokered natural gas</t>
  </si>
  <si>
    <t>Oil spill tax</t>
  </si>
  <si>
    <t>Intermediate Care Facilities tax</t>
  </si>
  <si>
    <t>Rental car</t>
  </si>
  <si>
    <t>Enhanced 911 telephone</t>
  </si>
  <si>
    <t>Telephone assistance - WTAP</t>
  </si>
  <si>
    <t>Telecomm. relay service - TRS</t>
  </si>
  <si>
    <t>Replacement vehicle tire fee</t>
  </si>
  <si>
    <t>Shared tribal cigarette tax</t>
  </si>
  <si>
    <t>Derelict Vessel Fee</t>
  </si>
  <si>
    <t>ADMINISTRATIVE COLLECTIONS</t>
  </si>
  <si>
    <t>Escheats</t>
  </si>
  <si>
    <t>N/A</t>
  </si>
  <si>
    <t>Property tax exemption fees</t>
  </si>
  <si>
    <t>Unclaimed property (G.F. &amp; UCP Fund net)</t>
  </si>
  <si>
    <t>Master Licensing Fees</t>
  </si>
  <si>
    <t>City/county administration fee</t>
  </si>
  <si>
    <t>Transit district administration fee</t>
  </si>
  <si>
    <t>Other local tax administration fees</t>
  </si>
  <si>
    <t>Vehicle excise taxes and penalties</t>
  </si>
  <si>
    <t>Miscellaneous receipts</t>
  </si>
  <si>
    <r>
      <t>LOCAL TAX COLLECTIONS</t>
    </r>
    <r>
      <rPr>
        <b/>
        <vertAlign val="superscript"/>
        <sz val="9"/>
        <rFont val="Calibri"/>
        <family val="2"/>
        <scheme val="minor"/>
      </rPr>
      <t>1</t>
    </r>
  </si>
  <si>
    <t>Local sales/use taxes:</t>
  </si>
  <si>
    <t>City/county (1.0%)</t>
  </si>
  <si>
    <t>Transit district (0.1 - 0.9%)</t>
  </si>
  <si>
    <t>Criminal justice (0.1%)</t>
  </si>
  <si>
    <t>Public facilities (0.1 - 0.2%)</t>
  </si>
  <si>
    <t>Correctional facilities (0.1%)</t>
  </si>
  <si>
    <t>Regional transit (0.9%)</t>
  </si>
  <si>
    <r>
      <t>Rural counties sales/use (0.09%)</t>
    </r>
    <r>
      <rPr>
        <b/>
        <vertAlign val="superscript"/>
        <sz val="9"/>
        <rFont val="Calibri"/>
        <family val="2"/>
        <scheme val="minor"/>
      </rPr>
      <t>2</t>
    </r>
  </si>
  <si>
    <r>
      <t>Regional centers &amp; theaters (0.033%)</t>
    </r>
    <r>
      <rPr>
        <b/>
        <vertAlign val="superscript"/>
        <sz val="9"/>
        <rFont val="Calibri"/>
        <family val="2"/>
        <scheme val="minor"/>
      </rPr>
      <t>2</t>
    </r>
  </si>
  <si>
    <t>Pierce County zoo/aquarium (0.1%)</t>
  </si>
  <si>
    <t>Emergency communications (0.1%)</t>
  </si>
  <si>
    <t>Public safety (0.3%)</t>
  </si>
  <si>
    <t>Mental health/chemical dependency (0.1%)</t>
  </si>
  <si>
    <t>King County Stadium Taxes:</t>
  </si>
  <si>
    <r>
      <t xml:space="preserve">     Food &amp; beverage (0.5%)</t>
    </r>
    <r>
      <rPr>
        <b/>
        <vertAlign val="superscript"/>
        <sz val="9"/>
        <rFont val="Calibri"/>
        <family val="2"/>
        <scheme val="minor"/>
      </rPr>
      <t>3</t>
    </r>
  </si>
  <si>
    <r>
      <t xml:space="preserve">     Baseball stadium sales/use (0.017%)</t>
    </r>
    <r>
      <rPr>
        <b/>
        <vertAlign val="superscript"/>
        <sz val="9"/>
        <rFont val="Calibri"/>
        <family val="2"/>
        <scheme val="minor"/>
      </rPr>
      <t>2,4</t>
    </r>
  </si>
  <si>
    <r>
      <t xml:space="preserve">     Football lodging tax/ stadium sales/use (0.016%)</t>
    </r>
    <r>
      <rPr>
        <b/>
        <vertAlign val="superscript"/>
        <sz val="9"/>
        <rFont val="Calibri"/>
        <family val="2"/>
        <scheme val="minor"/>
      </rPr>
      <t xml:space="preserve">2 ,6 </t>
    </r>
  </si>
  <si>
    <r>
      <t>Annexation services (0.1 - 0.85%)</t>
    </r>
    <r>
      <rPr>
        <b/>
        <vertAlign val="superscript"/>
        <sz val="9"/>
        <rFont val="Calibri"/>
        <family val="2"/>
        <scheme val="minor"/>
      </rPr>
      <t>2</t>
    </r>
  </si>
  <si>
    <r>
      <t>Health sciences/services (0.02%)</t>
    </r>
    <r>
      <rPr>
        <b/>
        <vertAlign val="superscript"/>
        <sz val="9"/>
        <rFont val="Calibri"/>
        <family val="2"/>
        <scheme val="minor"/>
      </rPr>
      <t>2</t>
    </r>
  </si>
  <si>
    <t>LIFT &amp; LRF; Hospital Benefit Zone</t>
  </si>
  <si>
    <t>SUBTOTAL - Local sales/use taxes</t>
  </si>
  <si>
    <t>City/county leasehold tax</t>
  </si>
  <si>
    <t>County timber tax</t>
  </si>
  <si>
    <t>County E-911 telephone tax</t>
  </si>
  <si>
    <t>Master License Services - Partners</t>
  </si>
  <si>
    <t>Local convention center taxes</t>
  </si>
  <si>
    <t>Local hotel/motel taxes &amp; daily room fees</t>
  </si>
  <si>
    <t>Rental car taxes:</t>
  </si>
  <si>
    <t>County (1.0%)</t>
  </si>
  <si>
    <r>
      <t>King County baseball stadium (2.0%)</t>
    </r>
    <r>
      <rPr>
        <b/>
        <vertAlign val="superscript"/>
        <sz val="9"/>
        <rFont val="Calibri"/>
        <family val="2"/>
        <scheme val="minor"/>
      </rPr>
      <t>5</t>
    </r>
  </si>
  <si>
    <t>Regional transit (0.8%)</t>
  </si>
  <si>
    <t>Local REET - controlling interest</t>
  </si>
  <si>
    <t xml:space="preserve">REET $5 fee - Prop Tax Admin Assistance </t>
  </si>
  <si>
    <t>TOTAL DEPARTMENT COLLECTIONS</t>
  </si>
  <si>
    <t>Note:  Cash collections.  Some taxes are actually collected by other agencies, e.g., state property tax levy, and real estate excise tax, although the Department has administrative functions related to these taxes.</t>
  </si>
  <si>
    <t>Past reports showed local tax distributions instead of collections.</t>
  </si>
  <si>
    <t>Local tax is credited against state retail sales/use tax - no additional tax for consumers.</t>
  </si>
  <si>
    <t>King County Food and Beverage tax final distributions were in September of 2011.</t>
  </si>
  <si>
    <t>King County state-shared Baseball Stadium tax final distributions were in August of 2011.  Because this was a state-shared tax, the revenues now return to the state.</t>
  </si>
  <si>
    <t>King County rental car tax final distributions were in September 2011.</t>
  </si>
  <si>
    <t>Beginning in Calendar Year 2016, lodging tax collected in King County is distributed to the Football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</si>
</sst>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.0_);_(* \(#,##0.0\);_(* &quot;-&quot;?_);_(@_)"/>
    <numFmt numFmtId="165" formatCode="#,##0.0_);\(#,##0.0\)"/>
    <numFmt numFmtId="166" formatCode="_(* #,##0.00_);_(* \(#,##0.00\);_(* &quot;0.00&quot;_);_(@_)"/>
    <numFmt numFmtId="167" formatCode="0.0"/>
    <numFmt numFmtId="168" formatCode="0.0_);\(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5" fillId="0" borderId="0" xfId="0" applyFont="1"/>
    <xf numFmtId="5" fontId="5" fillId="0" borderId="0" xfId="0" applyNumberFormat="1" applyFont="1" applyAlignment="1">
      <alignment horizontal="right"/>
    </xf>
    <xf numFmtId="6" fontId="5" fillId="0" borderId="0" xfId="0" applyNumberFormat="1" applyFont="1"/>
    <xf numFmtId="165" fontId="5" fillId="0" borderId="0" xfId="0" applyNumberFormat="1" applyFont="1"/>
    <xf numFmtId="5" fontId="3" fillId="0" borderId="0" xfId="0" applyNumberFormat="1" applyFont="1"/>
    <xf numFmtId="37" fontId="5" fillId="0" borderId="0" xfId="0" applyNumberFormat="1" applyFont="1" applyAlignment="1">
      <alignment horizontal="right"/>
    </xf>
    <xf numFmtId="3" fontId="5" fillId="0" borderId="0" xfId="0" applyNumberFormat="1" applyFont="1"/>
    <xf numFmtId="37" fontId="5" fillId="0" borderId="0" xfId="0" applyNumberFormat="1" applyFont="1" applyFill="1" applyAlignment="1">
      <alignment horizontal="right"/>
    </xf>
    <xf numFmtId="3" fontId="3" fillId="0" borderId="0" xfId="0" applyNumberFormat="1" applyFont="1"/>
    <xf numFmtId="37" fontId="3" fillId="0" borderId="0" xfId="0" applyNumberFormat="1" applyFont="1"/>
    <xf numFmtId="43" fontId="3" fillId="0" borderId="0" xfId="0" applyNumberFormat="1" applyFont="1"/>
    <xf numFmtId="43" fontId="3" fillId="0" borderId="0" xfId="1" applyFont="1"/>
    <xf numFmtId="166" fontId="3" fillId="0" borderId="0" xfId="0" applyNumberFormat="1" applyFont="1"/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Fill="1"/>
    <xf numFmtId="37" fontId="3" fillId="0" borderId="0" xfId="0" applyNumberFormat="1" applyFont="1" applyFill="1"/>
    <xf numFmtId="167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3" fontId="5" fillId="0" borderId="1" xfId="0" applyNumberFormat="1" applyFont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/>
    <xf numFmtId="168" fontId="5" fillId="0" borderId="0" xfId="0" applyNumberFormat="1" applyFont="1"/>
    <xf numFmtId="10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4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 raw data"/>
      <sheetName val="Table 4"/>
    </sheetNames>
    <sheetDataSet>
      <sheetData sheetId="0">
        <row r="7">
          <cell r="D7">
            <v>9514975016.1964912</v>
          </cell>
        </row>
        <row r="12">
          <cell r="D12">
            <v>682737249.93495119</v>
          </cell>
        </row>
        <row r="17">
          <cell r="D17">
            <v>3826274280.4603324</v>
          </cell>
        </row>
        <row r="22">
          <cell r="D22">
            <v>425984787.42754644</v>
          </cell>
        </row>
        <row r="26">
          <cell r="D26">
            <v>377898809.13999999</v>
          </cell>
        </row>
        <row r="31">
          <cell r="D31">
            <v>148588508.14000002</v>
          </cell>
        </row>
        <row r="35">
          <cell r="D35">
            <v>283627891.72067773</v>
          </cell>
        </row>
        <row r="38">
          <cell r="D38">
            <v>2099210614.8400002</v>
          </cell>
        </row>
        <row r="42">
          <cell r="D42">
            <v>53903364.659999996</v>
          </cell>
        </row>
        <row r="43">
          <cell r="D43">
            <v>1785549.76</v>
          </cell>
        </row>
        <row r="48">
          <cell r="D48">
            <v>33117722.18</v>
          </cell>
        </row>
        <row r="53">
          <cell r="D53">
            <v>168710383.16000003</v>
          </cell>
        </row>
        <row r="58">
          <cell r="D58">
            <v>52436971.93</v>
          </cell>
        </row>
        <row r="60">
          <cell r="D60">
            <v>151821537.87000003</v>
          </cell>
        </row>
        <row r="63">
          <cell r="D63">
            <v>11727471.310000001</v>
          </cell>
        </row>
        <row r="66">
          <cell r="D66">
            <v>3013214.95</v>
          </cell>
        </row>
        <row r="71">
          <cell r="D71">
            <v>1088608764.25</v>
          </cell>
        </row>
        <row r="79">
          <cell r="D79">
            <v>45239468.979999997</v>
          </cell>
        </row>
        <row r="82">
          <cell r="D82">
            <v>220260</v>
          </cell>
        </row>
        <row r="83">
          <cell r="D83">
            <v>123638421.34000002</v>
          </cell>
        </row>
        <row r="87">
          <cell r="D87">
            <v>7121876</v>
          </cell>
        </row>
        <row r="88">
          <cell r="D88">
            <v>32664704.009999998</v>
          </cell>
        </row>
        <row r="89">
          <cell r="D89">
            <v>21347018.740000002</v>
          </cell>
        </row>
        <row r="92">
          <cell r="D92">
            <v>4550935.79</v>
          </cell>
        </row>
        <row r="96">
          <cell r="D96">
            <v>9507236.8600000013</v>
          </cell>
        </row>
        <row r="98">
          <cell r="D98">
            <v>32611478.600000005</v>
          </cell>
        </row>
        <row r="99">
          <cell r="D99">
            <v>25859830.75</v>
          </cell>
        </row>
        <row r="104">
          <cell r="D104">
            <v>0</v>
          </cell>
        </row>
        <row r="107">
          <cell r="D107">
            <v>0</v>
          </cell>
        </row>
        <row r="110">
          <cell r="D110">
            <v>4261631.8000000007</v>
          </cell>
        </row>
        <row r="112">
          <cell r="D112">
            <v>9236352.379999999</v>
          </cell>
        </row>
        <row r="113">
          <cell r="D113">
            <v>103859.59</v>
          </cell>
        </row>
        <row r="116">
          <cell r="D116">
            <v>88829.230000000054</v>
          </cell>
        </row>
        <row r="118">
          <cell r="D118">
            <v>77763.5</v>
          </cell>
        </row>
        <row r="119">
          <cell r="D119">
            <v>67856451.680000126</v>
          </cell>
        </row>
        <row r="123">
          <cell r="D123">
            <v>11973486.57</v>
          </cell>
        </row>
        <row r="131">
          <cell r="D131">
            <v>16118577.33</v>
          </cell>
        </row>
        <row r="133">
          <cell r="D133">
            <v>11689216.739999998</v>
          </cell>
        </row>
        <row r="135">
          <cell r="D135">
            <v>8642505.2300000023</v>
          </cell>
        </row>
        <row r="154">
          <cell r="D154">
            <v>-127763.29999999997</v>
          </cell>
        </row>
        <row r="158">
          <cell r="D158">
            <v>170540.75999999995</v>
          </cell>
        </row>
        <row r="172">
          <cell r="D172">
            <v>1570928015.79</v>
          </cell>
        </row>
        <row r="173">
          <cell r="D173">
            <v>1157198396.02</v>
          </cell>
        </row>
        <row r="174">
          <cell r="D174">
            <v>156197466.71000001</v>
          </cell>
        </row>
        <row r="175">
          <cell r="D175">
            <v>15310834.880000001</v>
          </cell>
        </row>
        <row r="178">
          <cell r="D178">
            <v>51916874.110000007</v>
          </cell>
        </row>
        <row r="179">
          <cell r="D179">
            <v>785921597.65999985</v>
          </cell>
        </row>
        <row r="180">
          <cell r="D180">
            <v>32802829.139999997</v>
          </cell>
        </row>
        <row r="181">
          <cell r="D181">
            <v>26779167.030000001</v>
          </cell>
        </row>
        <row r="184">
          <cell r="D184">
            <v>16110425.900000002</v>
          </cell>
        </row>
        <row r="185">
          <cell r="D185">
            <v>48060423.5</v>
          </cell>
        </row>
        <row r="186">
          <cell r="D186">
            <v>60449249.230000004</v>
          </cell>
        </row>
        <row r="189">
          <cell r="D189">
            <v>126478187.79000001</v>
          </cell>
        </row>
        <row r="193">
          <cell r="D193">
            <v>61235.170000000013</v>
          </cell>
        </row>
        <row r="194">
          <cell r="D194">
            <v>0</v>
          </cell>
        </row>
        <row r="195">
          <cell r="D195">
            <v>43595647.380000003</v>
          </cell>
        </row>
        <row r="198">
          <cell r="D198">
            <v>19126327.169999998</v>
          </cell>
        </row>
        <row r="199">
          <cell r="D199">
            <v>1951063.5100000002</v>
          </cell>
        </row>
        <row r="200">
          <cell r="D200">
            <v>11689682</v>
          </cell>
        </row>
        <row r="204">
          <cell r="D204">
            <v>28671946.910000004</v>
          </cell>
        </row>
        <row r="205">
          <cell r="D205">
            <v>30812172.760000002</v>
          </cell>
        </row>
        <row r="206">
          <cell r="D206">
            <v>71676939.940000013</v>
          </cell>
        </row>
        <row r="211">
          <cell r="D211">
            <v>12493168.830000002</v>
          </cell>
        </row>
        <row r="212">
          <cell r="D212">
            <v>105548198.95</v>
          </cell>
        </row>
        <row r="216">
          <cell r="D216">
            <v>88827085.350000009</v>
          </cell>
        </row>
        <row r="220">
          <cell r="D220">
            <v>7256216.9500000002</v>
          </cell>
        </row>
        <row r="222">
          <cell r="D222">
            <v>4736438.79</v>
          </cell>
        </row>
        <row r="223">
          <cell r="D223">
            <v>0</v>
          </cell>
        </row>
        <row r="224">
          <cell r="D224">
            <v>3483717.2099999995</v>
          </cell>
        </row>
        <row r="226">
          <cell r="D226">
            <v>8703775.790000001</v>
          </cell>
        </row>
        <row r="227">
          <cell r="D227">
            <v>713091.95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A35" zoomScaleNormal="100" workbookViewId="0">
      <selection activeCell="H48" sqref="H48"/>
    </sheetView>
  </sheetViews>
  <sheetFormatPr defaultRowHeight="13" x14ac:dyDescent="0.3"/>
  <cols>
    <col min="1" max="1" width="3.453125" style="2" customWidth="1"/>
    <col min="2" max="2" width="3" style="2" customWidth="1"/>
    <col min="3" max="3" width="41.54296875" style="2" customWidth="1"/>
    <col min="4" max="4" width="12.1796875" style="2" bestFit="1" customWidth="1"/>
    <col min="5" max="5" width="4.7265625" style="2" customWidth="1"/>
    <col min="6" max="6" width="12.54296875" style="2" bestFit="1" customWidth="1"/>
    <col min="7" max="7" width="4.7265625" style="2" customWidth="1"/>
    <col min="8" max="8" width="7.54296875" style="10" bestFit="1" customWidth="1"/>
    <col min="9" max="9" width="2.453125" style="2" customWidth="1"/>
    <col min="10" max="11" width="11.453125" style="2" bestFit="1" customWidth="1"/>
    <col min="12" max="16" width="11.26953125" style="2" bestFit="1" customWidth="1"/>
    <col min="17" max="17" width="13.453125" style="2" bestFit="1" customWidth="1"/>
    <col min="18" max="252" width="8.7265625" style="2"/>
    <col min="253" max="253" width="3.453125" style="2" customWidth="1"/>
    <col min="254" max="254" width="3" style="2" customWidth="1"/>
    <col min="255" max="256" width="8.7265625" style="2"/>
    <col min="257" max="257" width="11.54296875" style="2" customWidth="1"/>
    <col min="258" max="258" width="11.7265625" style="2" customWidth="1"/>
    <col min="259" max="259" width="7.7265625" style="2" customWidth="1"/>
    <col min="260" max="260" width="11.7265625" style="2" customWidth="1"/>
    <col min="261" max="261" width="7.54296875" style="2" customWidth="1"/>
    <col min="262" max="262" width="6" style="2" customWidth="1"/>
    <col min="263" max="263" width="2.453125" style="2" customWidth="1"/>
    <col min="264" max="264" width="8.7265625" style="2"/>
    <col min="265" max="265" width="18.54296875" style="2" bestFit="1" customWidth="1"/>
    <col min="266" max="266" width="27.453125" style="2" customWidth="1"/>
    <col min="267" max="508" width="8.7265625" style="2"/>
    <col min="509" max="509" width="3.453125" style="2" customWidth="1"/>
    <col min="510" max="510" width="3" style="2" customWidth="1"/>
    <col min="511" max="512" width="8.7265625" style="2"/>
    <col min="513" max="513" width="11.54296875" style="2" customWidth="1"/>
    <col min="514" max="514" width="11.7265625" style="2" customWidth="1"/>
    <col min="515" max="515" width="7.7265625" style="2" customWidth="1"/>
    <col min="516" max="516" width="11.7265625" style="2" customWidth="1"/>
    <col min="517" max="517" width="7.54296875" style="2" customWidth="1"/>
    <col min="518" max="518" width="6" style="2" customWidth="1"/>
    <col min="519" max="519" width="2.453125" style="2" customWidth="1"/>
    <col min="520" max="520" width="8.7265625" style="2"/>
    <col min="521" max="521" width="18.54296875" style="2" bestFit="1" customWidth="1"/>
    <col min="522" max="522" width="27.453125" style="2" customWidth="1"/>
    <col min="523" max="764" width="8.7265625" style="2"/>
    <col min="765" max="765" width="3.453125" style="2" customWidth="1"/>
    <col min="766" max="766" width="3" style="2" customWidth="1"/>
    <col min="767" max="768" width="8.7265625" style="2"/>
    <col min="769" max="769" width="11.54296875" style="2" customWidth="1"/>
    <col min="770" max="770" width="11.7265625" style="2" customWidth="1"/>
    <col min="771" max="771" width="7.7265625" style="2" customWidth="1"/>
    <col min="772" max="772" width="11.7265625" style="2" customWidth="1"/>
    <col min="773" max="773" width="7.54296875" style="2" customWidth="1"/>
    <col min="774" max="774" width="6" style="2" customWidth="1"/>
    <col min="775" max="775" width="2.453125" style="2" customWidth="1"/>
    <col min="776" max="776" width="8.7265625" style="2"/>
    <col min="777" max="777" width="18.54296875" style="2" bestFit="1" customWidth="1"/>
    <col min="778" max="778" width="27.453125" style="2" customWidth="1"/>
    <col min="779" max="1020" width="8.7265625" style="2"/>
    <col min="1021" max="1021" width="3.453125" style="2" customWidth="1"/>
    <col min="1022" max="1022" width="3" style="2" customWidth="1"/>
    <col min="1023" max="1024" width="8.7265625" style="2"/>
    <col min="1025" max="1025" width="11.54296875" style="2" customWidth="1"/>
    <col min="1026" max="1026" width="11.7265625" style="2" customWidth="1"/>
    <col min="1027" max="1027" width="7.7265625" style="2" customWidth="1"/>
    <col min="1028" max="1028" width="11.7265625" style="2" customWidth="1"/>
    <col min="1029" max="1029" width="7.54296875" style="2" customWidth="1"/>
    <col min="1030" max="1030" width="6" style="2" customWidth="1"/>
    <col min="1031" max="1031" width="2.453125" style="2" customWidth="1"/>
    <col min="1032" max="1032" width="8.7265625" style="2"/>
    <col min="1033" max="1033" width="18.54296875" style="2" bestFit="1" customWidth="1"/>
    <col min="1034" max="1034" width="27.453125" style="2" customWidth="1"/>
    <col min="1035" max="1276" width="8.7265625" style="2"/>
    <col min="1277" max="1277" width="3.453125" style="2" customWidth="1"/>
    <col min="1278" max="1278" width="3" style="2" customWidth="1"/>
    <col min="1279" max="1280" width="8.7265625" style="2"/>
    <col min="1281" max="1281" width="11.54296875" style="2" customWidth="1"/>
    <col min="1282" max="1282" width="11.7265625" style="2" customWidth="1"/>
    <col min="1283" max="1283" width="7.7265625" style="2" customWidth="1"/>
    <col min="1284" max="1284" width="11.7265625" style="2" customWidth="1"/>
    <col min="1285" max="1285" width="7.54296875" style="2" customWidth="1"/>
    <col min="1286" max="1286" width="6" style="2" customWidth="1"/>
    <col min="1287" max="1287" width="2.453125" style="2" customWidth="1"/>
    <col min="1288" max="1288" width="8.7265625" style="2"/>
    <col min="1289" max="1289" width="18.54296875" style="2" bestFit="1" customWidth="1"/>
    <col min="1290" max="1290" width="27.453125" style="2" customWidth="1"/>
    <col min="1291" max="1532" width="8.7265625" style="2"/>
    <col min="1533" max="1533" width="3.453125" style="2" customWidth="1"/>
    <col min="1534" max="1534" width="3" style="2" customWidth="1"/>
    <col min="1535" max="1536" width="8.7265625" style="2"/>
    <col min="1537" max="1537" width="11.54296875" style="2" customWidth="1"/>
    <col min="1538" max="1538" width="11.7265625" style="2" customWidth="1"/>
    <col min="1539" max="1539" width="7.7265625" style="2" customWidth="1"/>
    <col min="1540" max="1540" width="11.7265625" style="2" customWidth="1"/>
    <col min="1541" max="1541" width="7.54296875" style="2" customWidth="1"/>
    <col min="1542" max="1542" width="6" style="2" customWidth="1"/>
    <col min="1543" max="1543" width="2.453125" style="2" customWidth="1"/>
    <col min="1544" max="1544" width="8.7265625" style="2"/>
    <col min="1545" max="1545" width="18.54296875" style="2" bestFit="1" customWidth="1"/>
    <col min="1546" max="1546" width="27.453125" style="2" customWidth="1"/>
    <col min="1547" max="1788" width="8.7265625" style="2"/>
    <col min="1789" max="1789" width="3.453125" style="2" customWidth="1"/>
    <col min="1790" max="1790" width="3" style="2" customWidth="1"/>
    <col min="1791" max="1792" width="8.7265625" style="2"/>
    <col min="1793" max="1793" width="11.54296875" style="2" customWidth="1"/>
    <col min="1794" max="1794" width="11.7265625" style="2" customWidth="1"/>
    <col min="1795" max="1795" width="7.7265625" style="2" customWidth="1"/>
    <col min="1796" max="1796" width="11.7265625" style="2" customWidth="1"/>
    <col min="1797" max="1797" width="7.54296875" style="2" customWidth="1"/>
    <col min="1798" max="1798" width="6" style="2" customWidth="1"/>
    <col min="1799" max="1799" width="2.453125" style="2" customWidth="1"/>
    <col min="1800" max="1800" width="8.7265625" style="2"/>
    <col min="1801" max="1801" width="18.54296875" style="2" bestFit="1" customWidth="1"/>
    <col min="1802" max="1802" width="27.453125" style="2" customWidth="1"/>
    <col min="1803" max="2044" width="8.7265625" style="2"/>
    <col min="2045" max="2045" width="3.453125" style="2" customWidth="1"/>
    <col min="2046" max="2046" width="3" style="2" customWidth="1"/>
    <col min="2047" max="2048" width="8.7265625" style="2"/>
    <col min="2049" max="2049" width="11.54296875" style="2" customWidth="1"/>
    <col min="2050" max="2050" width="11.7265625" style="2" customWidth="1"/>
    <col min="2051" max="2051" width="7.7265625" style="2" customWidth="1"/>
    <col min="2052" max="2052" width="11.7265625" style="2" customWidth="1"/>
    <col min="2053" max="2053" width="7.54296875" style="2" customWidth="1"/>
    <col min="2054" max="2054" width="6" style="2" customWidth="1"/>
    <col min="2055" max="2055" width="2.453125" style="2" customWidth="1"/>
    <col min="2056" max="2056" width="8.7265625" style="2"/>
    <col min="2057" max="2057" width="18.54296875" style="2" bestFit="1" customWidth="1"/>
    <col min="2058" max="2058" width="27.453125" style="2" customWidth="1"/>
    <col min="2059" max="2300" width="8.7265625" style="2"/>
    <col min="2301" max="2301" width="3.453125" style="2" customWidth="1"/>
    <col min="2302" max="2302" width="3" style="2" customWidth="1"/>
    <col min="2303" max="2304" width="8.7265625" style="2"/>
    <col min="2305" max="2305" width="11.54296875" style="2" customWidth="1"/>
    <col min="2306" max="2306" width="11.7265625" style="2" customWidth="1"/>
    <col min="2307" max="2307" width="7.7265625" style="2" customWidth="1"/>
    <col min="2308" max="2308" width="11.7265625" style="2" customWidth="1"/>
    <col min="2309" max="2309" width="7.54296875" style="2" customWidth="1"/>
    <col min="2310" max="2310" width="6" style="2" customWidth="1"/>
    <col min="2311" max="2311" width="2.453125" style="2" customWidth="1"/>
    <col min="2312" max="2312" width="8.7265625" style="2"/>
    <col min="2313" max="2313" width="18.54296875" style="2" bestFit="1" customWidth="1"/>
    <col min="2314" max="2314" width="27.453125" style="2" customWidth="1"/>
    <col min="2315" max="2556" width="8.7265625" style="2"/>
    <col min="2557" max="2557" width="3.453125" style="2" customWidth="1"/>
    <col min="2558" max="2558" width="3" style="2" customWidth="1"/>
    <col min="2559" max="2560" width="8.7265625" style="2"/>
    <col min="2561" max="2561" width="11.54296875" style="2" customWidth="1"/>
    <col min="2562" max="2562" width="11.7265625" style="2" customWidth="1"/>
    <col min="2563" max="2563" width="7.7265625" style="2" customWidth="1"/>
    <col min="2564" max="2564" width="11.7265625" style="2" customWidth="1"/>
    <col min="2565" max="2565" width="7.54296875" style="2" customWidth="1"/>
    <col min="2566" max="2566" width="6" style="2" customWidth="1"/>
    <col min="2567" max="2567" width="2.453125" style="2" customWidth="1"/>
    <col min="2568" max="2568" width="8.7265625" style="2"/>
    <col min="2569" max="2569" width="18.54296875" style="2" bestFit="1" customWidth="1"/>
    <col min="2570" max="2570" width="27.453125" style="2" customWidth="1"/>
    <col min="2571" max="2812" width="8.7265625" style="2"/>
    <col min="2813" max="2813" width="3.453125" style="2" customWidth="1"/>
    <col min="2814" max="2814" width="3" style="2" customWidth="1"/>
    <col min="2815" max="2816" width="8.7265625" style="2"/>
    <col min="2817" max="2817" width="11.54296875" style="2" customWidth="1"/>
    <col min="2818" max="2818" width="11.7265625" style="2" customWidth="1"/>
    <col min="2819" max="2819" width="7.7265625" style="2" customWidth="1"/>
    <col min="2820" max="2820" width="11.7265625" style="2" customWidth="1"/>
    <col min="2821" max="2821" width="7.54296875" style="2" customWidth="1"/>
    <col min="2822" max="2822" width="6" style="2" customWidth="1"/>
    <col min="2823" max="2823" width="2.453125" style="2" customWidth="1"/>
    <col min="2824" max="2824" width="8.7265625" style="2"/>
    <col min="2825" max="2825" width="18.54296875" style="2" bestFit="1" customWidth="1"/>
    <col min="2826" max="2826" width="27.453125" style="2" customWidth="1"/>
    <col min="2827" max="3068" width="8.7265625" style="2"/>
    <col min="3069" max="3069" width="3.453125" style="2" customWidth="1"/>
    <col min="3070" max="3070" width="3" style="2" customWidth="1"/>
    <col min="3071" max="3072" width="8.7265625" style="2"/>
    <col min="3073" max="3073" width="11.54296875" style="2" customWidth="1"/>
    <col min="3074" max="3074" width="11.7265625" style="2" customWidth="1"/>
    <col min="3075" max="3075" width="7.7265625" style="2" customWidth="1"/>
    <col min="3076" max="3076" width="11.7265625" style="2" customWidth="1"/>
    <col min="3077" max="3077" width="7.54296875" style="2" customWidth="1"/>
    <col min="3078" max="3078" width="6" style="2" customWidth="1"/>
    <col min="3079" max="3079" width="2.453125" style="2" customWidth="1"/>
    <col min="3080" max="3080" width="8.7265625" style="2"/>
    <col min="3081" max="3081" width="18.54296875" style="2" bestFit="1" customWidth="1"/>
    <col min="3082" max="3082" width="27.453125" style="2" customWidth="1"/>
    <col min="3083" max="3324" width="8.7265625" style="2"/>
    <col min="3325" max="3325" width="3.453125" style="2" customWidth="1"/>
    <col min="3326" max="3326" width="3" style="2" customWidth="1"/>
    <col min="3327" max="3328" width="8.7265625" style="2"/>
    <col min="3329" max="3329" width="11.54296875" style="2" customWidth="1"/>
    <col min="3330" max="3330" width="11.7265625" style="2" customWidth="1"/>
    <col min="3331" max="3331" width="7.7265625" style="2" customWidth="1"/>
    <col min="3332" max="3332" width="11.7265625" style="2" customWidth="1"/>
    <col min="3333" max="3333" width="7.54296875" style="2" customWidth="1"/>
    <col min="3334" max="3334" width="6" style="2" customWidth="1"/>
    <col min="3335" max="3335" width="2.453125" style="2" customWidth="1"/>
    <col min="3336" max="3336" width="8.7265625" style="2"/>
    <col min="3337" max="3337" width="18.54296875" style="2" bestFit="1" customWidth="1"/>
    <col min="3338" max="3338" width="27.453125" style="2" customWidth="1"/>
    <col min="3339" max="3580" width="8.7265625" style="2"/>
    <col min="3581" max="3581" width="3.453125" style="2" customWidth="1"/>
    <col min="3582" max="3582" width="3" style="2" customWidth="1"/>
    <col min="3583" max="3584" width="8.7265625" style="2"/>
    <col min="3585" max="3585" width="11.54296875" style="2" customWidth="1"/>
    <col min="3586" max="3586" width="11.7265625" style="2" customWidth="1"/>
    <col min="3587" max="3587" width="7.7265625" style="2" customWidth="1"/>
    <col min="3588" max="3588" width="11.7265625" style="2" customWidth="1"/>
    <col min="3589" max="3589" width="7.54296875" style="2" customWidth="1"/>
    <col min="3590" max="3590" width="6" style="2" customWidth="1"/>
    <col min="3591" max="3591" width="2.453125" style="2" customWidth="1"/>
    <col min="3592" max="3592" width="8.7265625" style="2"/>
    <col min="3593" max="3593" width="18.54296875" style="2" bestFit="1" customWidth="1"/>
    <col min="3594" max="3594" width="27.453125" style="2" customWidth="1"/>
    <col min="3595" max="3836" width="8.7265625" style="2"/>
    <col min="3837" max="3837" width="3.453125" style="2" customWidth="1"/>
    <col min="3838" max="3838" width="3" style="2" customWidth="1"/>
    <col min="3839" max="3840" width="8.7265625" style="2"/>
    <col min="3841" max="3841" width="11.54296875" style="2" customWidth="1"/>
    <col min="3842" max="3842" width="11.7265625" style="2" customWidth="1"/>
    <col min="3843" max="3843" width="7.7265625" style="2" customWidth="1"/>
    <col min="3844" max="3844" width="11.7265625" style="2" customWidth="1"/>
    <col min="3845" max="3845" width="7.54296875" style="2" customWidth="1"/>
    <col min="3846" max="3846" width="6" style="2" customWidth="1"/>
    <col min="3847" max="3847" width="2.453125" style="2" customWidth="1"/>
    <col min="3848" max="3848" width="8.7265625" style="2"/>
    <col min="3849" max="3849" width="18.54296875" style="2" bestFit="1" customWidth="1"/>
    <col min="3850" max="3850" width="27.453125" style="2" customWidth="1"/>
    <col min="3851" max="4092" width="8.7265625" style="2"/>
    <col min="4093" max="4093" width="3.453125" style="2" customWidth="1"/>
    <col min="4094" max="4094" width="3" style="2" customWidth="1"/>
    <col min="4095" max="4096" width="8.7265625" style="2"/>
    <col min="4097" max="4097" width="11.54296875" style="2" customWidth="1"/>
    <col min="4098" max="4098" width="11.7265625" style="2" customWidth="1"/>
    <col min="4099" max="4099" width="7.7265625" style="2" customWidth="1"/>
    <col min="4100" max="4100" width="11.7265625" style="2" customWidth="1"/>
    <col min="4101" max="4101" width="7.54296875" style="2" customWidth="1"/>
    <col min="4102" max="4102" width="6" style="2" customWidth="1"/>
    <col min="4103" max="4103" width="2.453125" style="2" customWidth="1"/>
    <col min="4104" max="4104" width="8.7265625" style="2"/>
    <col min="4105" max="4105" width="18.54296875" style="2" bestFit="1" customWidth="1"/>
    <col min="4106" max="4106" width="27.453125" style="2" customWidth="1"/>
    <col min="4107" max="4348" width="8.7265625" style="2"/>
    <col min="4349" max="4349" width="3.453125" style="2" customWidth="1"/>
    <col min="4350" max="4350" width="3" style="2" customWidth="1"/>
    <col min="4351" max="4352" width="8.7265625" style="2"/>
    <col min="4353" max="4353" width="11.54296875" style="2" customWidth="1"/>
    <col min="4354" max="4354" width="11.7265625" style="2" customWidth="1"/>
    <col min="4355" max="4355" width="7.7265625" style="2" customWidth="1"/>
    <col min="4356" max="4356" width="11.7265625" style="2" customWidth="1"/>
    <col min="4357" max="4357" width="7.54296875" style="2" customWidth="1"/>
    <col min="4358" max="4358" width="6" style="2" customWidth="1"/>
    <col min="4359" max="4359" width="2.453125" style="2" customWidth="1"/>
    <col min="4360" max="4360" width="8.7265625" style="2"/>
    <col min="4361" max="4361" width="18.54296875" style="2" bestFit="1" customWidth="1"/>
    <col min="4362" max="4362" width="27.453125" style="2" customWidth="1"/>
    <col min="4363" max="4604" width="8.7265625" style="2"/>
    <col min="4605" max="4605" width="3.453125" style="2" customWidth="1"/>
    <col min="4606" max="4606" width="3" style="2" customWidth="1"/>
    <col min="4607" max="4608" width="8.7265625" style="2"/>
    <col min="4609" max="4609" width="11.54296875" style="2" customWidth="1"/>
    <col min="4610" max="4610" width="11.7265625" style="2" customWidth="1"/>
    <col min="4611" max="4611" width="7.7265625" style="2" customWidth="1"/>
    <col min="4612" max="4612" width="11.7265625" style="2" customWidth="1"/>
    <col min="4613" max="4613" width="7.54296875" style="2" customWidth="1"/>
    <col min="4614" max="4614" width="6" style="2" customWidth="1"/>
    <col min="4615" max="4615" width="2.453125" style="2" customWidth="1"/>
    <col min="4616" max="4616" width="8.7265625" style="2"/>
    <col min="4617" max="4617" width="18.54296875" style="2" bestFit="1" customWidth="1"/>
    <col min="4618" max="4618" width="27.453125" style="2" customWidth="1"/>
    <col min="4619" max="4860" width="8.7265625" style="2"/>
    <col min="4861" max="4861" width="3.453125" style="2" customWidth="1"/>
    <col min="4862" max="4862" width="3" style="2" customWidth="1"/>
    <col min="4863" max="4864" width="8.7265625" style="2"/>
    <col min="4865" max="4865" width="11.54296875" style="2" customWidth="1"/>
    <col min="4866" max="4866" width="11.7265625" style="2" customWidth="1"/>
    <col min="4867" max="4867" width="7.7265625" style="2" customWidth="1"/>
    <col min="4868" max="4868" width="11.7265625" style="2" customWidth="1"/>
    <col min="4869" max="4869" width="7.54296875" style="2" customWidth="1"/>
    <col min="4870" max="4870" width="6" style="2" customWidth="1"/>
    <col min="4871" max="4871" width="2.453125" style="2" customWidth="1"/>
    <col min="4872" max="4872" width="8.7265625" style="2"/>
    <col min="4873" max="4873" width="18.54296875" style="2" bestFit="1" customWidth="1"/>
    <col min="4874" max="4874" width="27.453125" style="2" customWidth="1"/>
    <col min="4875" max="5116" width="8.7265625" style="2"/>
    <col min="5117" max="5117" width="3.453125" style="2" customWidth="1"/>
    <col min="5118" max="5118" width="3" style="2" customWidth="1"/>
    <col min="5119" max="5120" width="8.7265625" style="2"/>
    <col min="5121" max="5121" width="11.54296875" style="2" customWidth="1"/>
    <col min="5122" max="5122" width="11.7265625" style="2" customWidth="1"/>
    <col min="5123" max="5123" width="7.7265625" style="2" customWidth="1"/>
    <col min="5124" max="5124" width="11.7265625" style="2" customWidth="1"/>
    <col min="5125" max="5125" width="7.54296875" style="2" customWidth="1"/>
    <col min="5126" max="5126" width="6" style="2" customWidth="1"/>
    <col min="5127" max="5127" width="2.453125" style="2" customWidth="1"/>
    <col min="5128" max="5128" width="8.7265625" style="2"/>
    <col min="5129" max="5129" width="18.54296875" style="2" bestFit="1" customWidth="1"/>
    <col min="5130" max="5130" width="27.453125" style="2" customWidth="1"/>
    <col min="5131" max="5372" width="8.7265625" style="2"/>
    <col min="5373" max="5373" width="3.453125" style="2" customWidth="1"/>
    <col min="5374" max="5374" width="3" style="2" customWidth="1"/>
    <col min="5375" max="5376" width="8.7265625" style="2"/>
    <col min="5377" max="5377" width="11.54296875" style="2" customWidth="1"/>
    <col min="5378" max="5378" width="11.7265625" style="2" customWidth="1"/>
    <col min="5379" max="5379" width="7.7265625" style="2" customWidth="1"/>
    <col min="5380" max="5380" width="11.7265625" style="2" customWidth="1"/>
    <col min="5381" max="5381" width="7.54296875" style="2" customWidth="1"/>
    <col min="5382" max="5382" width="6" style="2" customWidth="1"/>
    <col min="5383" max="5383" width="2.453125" style="2" customWidth="1"/>
    <col min="5384" max="5384" width="8.7265625" style="2"/>
    <col min="5385" max="5385" width="18.54296875" style="2" bestFit="1" customWidth="1"/>
    <col min="5386" max="5386" width="27.453125" style="2" customWidth="1"/>
    <col min="5387" max="5628" width="8.7265625" style="2"/>
    <col min="5629" max="5629" width="3.453125" style="2" customWidth="1"/>
    <col min="5630" max="5630" width="3" style="2" customWidth="1"/>
    <col min="5631" max="5632" width="8.7265625" style="2"/>
    <col min="5633" max="5633" width="11.54296875" style="2" customWidth="1"/>
    <col min="5634" max="5634" width="11.7265625" style="2" customWidth="1"/>
    <col min="5635" max="5635" width="7.7265625" style="2" customWidth="1"/>
    <col min="5636" max="5636" width="11.7265625" style="2" customWidth="1"/>
    <col min="5637" max="5637" width="7.54296875" style="2" customWidth="1"/>
    <col min="5638" max="5638" width="6" style="2" customWidth="1"/>
    <col min="5639" max="5639" width="2.453125" style="2" customWidth="1"/>
    <col min="5640" max="5640" width="8.7265625" style="2"/>
    <col min="5641" max="5641" width="18.54296875" style="2" bestFit="1" customWidth="1"/>
    <col min="5642" max="5642" width="27.453125" style="2" customWidth="1"/>
    <col min="5643" max="5884" width="8.7265625" style="2"/>
    <col min="5885" max="5885" width="3.453125" style="2" customWidth="1"/>
    <col min="5886" max="5886" width="3" style="2" customWidth="1"/>
    <col min="5887" max="5888" width="8.7265625" style="2"/>
    <col min="5889" max="5889" width="11.54296875" style="2" customWidth="1"/>
    <col min="5890" max="5890" width="11.7265625" style="2" customWidth="1"/>
    <col min="5891" max="5891" width="7.7265625" style="2" customWidth="1"/>
    <col min="5892" max="5892" width="11.7265625" style="2" customWidth="1"/>
    <col min="5893" max="5893" width="7.54296875" style="2" customWidth="1"/>
    <col min="5894" max="5894" width="6" style="2" customWidth="1"/>
    <col min="5895" max="5895" width="2.453125" style="2" customWidth="1"/>
    <col min="5896" max="5896" width="8.7265625" style="2"/>
    <col min="5897" max="5897" width="18.54296875" style="2" bestFit="1" customWidth="1"/>
    <col min="5898" max="5898" width="27.453125" style="2" customWidth="1"/>
    <col min="5899" max="6140" width="8.7265625" style="2"/>
    <col min="6141" max="6141" width="3.453125" style="2" customWidth="1"/>
    <col min="6142" max="6142" width="3" style="2" customWidth="1"/>
    <col min="6143" max="6144" width="8.7265625" style="2"/>
    <col min="6145" max="6145" width="11.54296875" style="2" customWidth="1"/>
    <col min="6146" max="6146" width="11.7265625" style="2" customWidth="1"/>
    <col min="6147" max="6147" width="7.7265625" style="2" customWidth="1"/>
    <col min="6148" max="6148" width="11.7265625" style="2" customWidth="1"/>
    <col min="6149" max="6149" width="7.54296875" style="2" customWidth="1"/>
    <col min="6150" max="6150" width="6" style="2" customWidth="1"/>
    <col min="6151" max="6151" width="2.453125" style="2" customWidth="1"/>
    <col min="6152" max="6152" width="8.7265625" style="2"/>
    <col min="6153" max="6153" width="18.54296875" style="2" bestFit="1" customWidth="1"/>
    <col min="6154" max="6154" width="27.453125" style="2" customWidth="1"/>
    <col min="6155" max="6396" width="8.7265625" style="2"/>
    <col min="6397" max="6397" width="3.453125" style="2" customWidth="1"/>
    <col min="6398" max="6398" width="3" style="2" customWidth="1"/>
    <col min="6399" max="6400" width="8.7265625" style="2"/>
    <col min="6401" max="6401" width="11.54296875" style="2" customWidth="1"/>
    <col min="6402" max="6402" width="11.7265625" style="2" customWidth="1"/>
    <col min="6403" max="6403" width="7.7265625" style="2" customWidth="1"/>
    <col min="6404" max="6404" width="11.7265625" style="2" customWidth="1"/>
    <col min="6405" max="6405" width="7.54296875" style="2" customWidth="1"/>
    <col min="6406" max="6406" width="6" style="2" customWidth="1"/>
    <col min="6407" max="6407" width="2.453125" style="2" customWidth="1"/>
    <col min="6408" max="6408" width="8.7265625" style="2"/>
    <col min="6409" max="6409" width="18.54296875" style="2" bestFit="1" customWidth="1"/>
    <col min="6410" max="6410" width="27.453125" style="2" customWidth="1"/>
    <col min="6411" max="6652" width="8.7265625" style="2"/>
    <col min="6653" max="6653" width="3.453125" style="2" customWidth="1"/>
    <col min="6654" max="6654" width="3" style="2" customWidth="1"/>
    <col min="6655" max="6656" width="8.7265625" style="2"/>
    <col min="6657" max="6657" width="11.54296875" style="2" customWidth="1"/>
    <col min="6658" max="6658" width="11.7265625" style="2" customWidth="1"/>
    <col min="6659" max="6659" width="7.7265625" style="2" customWidth="1"/>
    <col min="6660" max="6660" width="11.7265625" style="2" customWidth="1"/>
    <col min="6661" max="6661" width="7.54296875" style="2" customWidth="1"/>
    <col min="6662" max="6662" width="6" style="2" customWidth="1"/>
    <col min="6663" max="6663" width="2.453125" style="2" customWidth="1"/>
    <col min="6664" max="6664" width="8.7265625" style="2"/>
    <col min="6665" max="6665" width="18.54296875" style="2" bestFit="1" customWidth="1"/>
    <col min="6666" max="6666" width="27.453125" style="2" customWidth="1"/>
    <col min="6667" max="6908" width="8.7265625" style="2"/>
    <col min="6909" max="6909" width="3.453125" style="2" customWidth="1"/>
    <col min="6910" max="6910" width="3" style="2" customWidth="1"/>
    <col min="6911" max="6912" width="8.7265625" style="2"/>
    <col min="6913" max="6913" width="11.54296875" style="2" customWidth="1"/>
    <col min="6914" max="6914" width="11.7265625" style="2" customWidth="1"/>
    <col min="6915" max="6915" width="7.7265625" style="2" customWidth="1"/>
    <col min="6916" max="6916" width="11.7265625" style="2" customWidth="1"/>
    <col min="6917" max="6917" width="7.54296875" style="2" customWidth="1"/>
    <col min="6918" max="6918" width="6" style="2" customWidth="1"/>
    <col min="6919" max="6919" width="2.453125" style="2" customWidth="1"/>
    <col min="6920" max="6920" width="8.7265625" style="2"/>
    <col min="6921" max="6921" width="18.54296875" style="2" bestFit="1" customWidth="1"/>
    <col min="6922" max="6922" width="27.453125" style="2" customWidth="1"/>
    <col min="6923" max="7164" width="8.7265625" style="2"/>
    <col min="7165" max="7165" width="3.453125" style="2" customWidth="1"/>
    <col min="7166" max="7166" width="3" style="2" customWidth="1"/>
    <col min="7167" max="7168" width="8.7265625" style="2"/>
    <col min="7169" max="7169" width="11.54296875" style="2" customWidth="1"/>
    <col min="7170" max="7170" width="11.7265625" style="2" customWidth="1"/>
    <col min="7171" max="7171" width="7.7265625" style="2" customWidth="1"/>
    <col min="7172" max="7172" width="11.7265625" style="2" customWidth="1"/>
    <col min="7173" max="7173" width="7.54296875" style="2" customWidth="1"/>
    <col min="7174" max="7174" width="6" style="2" customWidth="1"/>
    <col min="7175" max="7175" width="2.453125" style="2" customWidth="1"/>
    <col min="7176" max="7176" width="8.7265625" style="2"/>
    <col min="7177" max="7177" width="18.54296875" style="2" bestFit="1" customWidth="1"/>
    <col min="7178" max="7178" width="27.453125" style="2" customWidth="1"/>
    <col min="7179" max="7420" width="8.7265625" style="2"/>
    <col min="7421" max="7421" width="3.453125" style="2" customWidth="1"/>
    <col min="7422" max="7422" width="3" style="2" customWidth="1"/>
    <col min="7423" max="7424" width="8.7265625" style="2"/>
    <col min="7425" max="7425" width="11.54296875" style="2" customWidth="1"/>
    <col min="7426" max="7426" width="11.7265625" style="2" customWidth="1"/>
    <col min="7427" max="7427" width="7.7265625" style="2" customWidth="1"/>
    <col min="7428" max="7428" width="11.7265625" style="2" customWidth="1"/>
    <col min="7429" max="7429" width="7.54296875" style="2" customWidth="1"/>
    <col min="7430" max="7430" width="6" style="2" customWidth="1"/>
    <col min="7431" max="7431" width="2.453125" style="2" customWidth="1"/>
    <col min="7432" max="7432" width="8.7265625" style="2"/>
    <col min="7433" max="7433" width="18.54296875" style="2" bestFit="1" customWidth="1"/>
    <col min="7434" max="7434" width="27.453125" style="2" customWidth="1"/>
    <col min="7435" max="7676" width="8.7265625" style="2"/>
    <col min="7677" max="7677" width="3.453125" style="2" customWidth="1"/>
    <col min="7678" max="7678" width="3" style="2" customWidth="1"/>
    <col min="7679" max="7680" width="8.7265625" style="2"/>
    <col min="7681" max="7681" width="11.54296875" style="2" customWidth="1"/>
    <col min="7682" max="7682" width="11.7265625" style="2" customWidth="1"/>
    <col min="7683" max="7683" width="7.7265625" style="2" customWidth="1"/>
    <col min="7684" max="7684" width="11.7265625" style="2" customWidth="1"/>
    <col min="7685" max="7685" width="7.54296875" style="2" customWidth="1"/>
    <col min="7686" max="7686" width="6" style="2" customWidth="1"/>
    <col min="7687" max="7687" width="2.453125" style="2" customWidth="1"/>
    <col min="7688" max="7688" width="8.7265625" style="2"/>
    <col min="7689" max="7689" width="18.54296875" style="2" bestFit="1" customWidth="1"/>
    <col min="7690" max="7690" width="27.453125" style="2" customWidth="1"/>
    <col min="7691" max="7932" width="8.7265625" style="2"/>
    <col min="7933" max="7933" width="3.453125" style="2" customWidth="1"/>
    <col min="7934" max="7934" width="3" style="2" customWidth="1"/>
    <col min="7935" max="7936" width="8.7265625" style="2"/>
    <col min="7937" max="7937" width="11.54296875" style="2" customWidth="1"/>
    <col min="7938" max="7938" width="11.7265625" style="2" customWidth="1"/>
    <col min="7939" max="7939" width="7.7265625" style="2" customWidth="1"/>
    <col min="7940" max="7940" width="11.7265625" style="2" customWidth="1"/>
    <col min="7941" max="7941" width="7.54296875" style="2" customWidth="1"/>
    <col min="7942" max="7942" width="6" style="2" customWidth="1"/>
    <col min="7943" max="7943" width="2.453125" style="2" customWidth="1"/>
    <col min="7944" max="7944" width="8.7265625" style="2"/>
    <col min="7945" max="7945" width="18.54296875" style="2" bestFit="1" customWidth="1"/>
    <col min="7946" max="7946" width="27.453125" style="2" customWidth="1"/>
    <col min="7947" max="8188" width="8.7265625" style="2"/>
    <col min="8189" max="8189" width="3.453125" style="2" customWidth="1"/>
    <col min="8190" max="8190" width="3" style="2" customWidth="1"/>
    <col min="8191" max="8192" width="8.7265625" style="2"/>
    <col min="8193" max="8193" width="11.54296875" style="2" customWidth="1"/>
    <col min="8194" max="8194" width="11.7265625" style="2" customWidth="1"/>
    <col min="8195" max="8195" width="7.7265625" style="2" customWidth="1"/>
    <col min="8196" max="8196" width="11.7265625" style="2" customWidth="1"/>
    <col min="8197" max="8197" width="7.54296875" style="2" customWidth="1"/>
    <col min="8198" max="8198" width="6" style="2" customWidth="1"/>
    <col min="8199" max="8199" width="2.453125" style="2" customWidth="1"/>
    <col min="8200" max="8200" width="8.7265625" style="2"/>
    <col min="8201" max="8201" width="18.54296875" style="2" bestFit="1" customWidth="1"/>
    <col min="8202" max="8202" width="27.453125" style="2" customWidth="1"/>
    <col min="8203" max="8444" width="8.7265625" style="2"/>
    <col min="8445" max="8445" width="3.453125" style="2" customWidth="1"/>
    <col min="8446" max="8446" width="3" style="2" customWidth="1"/>
    <col min="8447" max="8448" width="8.7265625" style="2"/>
    <col min="8449" max="8449" width="11.54296875" style="2" customWidth="1"/>
    <col min="8450" max="8450" width="11.7265625" style="2" customWidth="1"/>
    <col min="8451" max="8451" width="7.7265625" style="2" customWidth="1"/>
    <col min="8452" max="8452" width="11.7265625" style="2" customWidth="1"/>
    <col min="8453" max="8453" width="7.54296875" style="2" customWidth="1"/>
    <col min="8454" max="8454" width="6" style="2" customWidth="1"/>
    <col min="8455" max="8455" width="2.453125" style="2" customWidth="1"/>
    <col min="8456" max="8456" width="8.7265625" style="2"/>
    <col min="8457" max="8457" width="18.54296875" style="2" bestFit="1" customWidth="1"/>
    <col min="8458" max="8458" width="27.453125" style="2" customWidth="1"/>
    <col min="8459" max="8700" width="8.7265625" style="2"/>
    <col min="8701" max="8701" width="3.453125" style="2" customWidth="1"/>
    <col min="8702" max="8702" width="3" style="2" customWidth="1"/>
    <col min="8703" max="8704" width="8.7265625" style="2"/>
    <col min="8705" max="8705" width="11.54296875" style="2" customWidth="1"/>
    <col min="8706" max="8706" width="11.7265625" style="2" customWidth="1"/>
    <col min="8707" max="8707" width="7.7265625" style="2" customWidth="1"/>
    <col min="8708" max="8708" width="11.7265625" style="2" customWidth="1"/>
    <col min="8709" max="8709" width="7.54296875" style="2" customWidth="1"/>
    <col min="8710" max="8710" width="6" style="2" customWidth="1"/>
    <col min="8711" max="8711" width="2.453125" style="2" customWidth="1"/>
    <col min="8712" max="8712" width="8.7265625" style="2"/>
    <col min="8713" max="8713" width="18.54296875" style="2" bestFit="1" customWidth="1"/>
    <col min="8714" max="8714" width="27.453125" style="2" customWidth="1"/>
    <col min="8715" max="8956" width="8.7265625" style="2"/>
    <col min="8957" max="8957" width="3.453125" style="2" customWidth="1"/>
    <col min="8958" max="8958" width="3" style="2" customWidth="1"/>
    <col min="8959" max="8960" width="8.7265625" style="2"/>
    <col min="8961" max="8961" width="11.54296875" style="2" customWidth="1"/>
    <col min="8962" max="8962" width="11.7265625" style="2" customWidth="1"/>
    <col min="8963" max="8963" width="7.7265625" style="2" customWidth="1"/>
    <col min="8964" max="8964" width="11.7265625" style="2" customWidth="1"/>
    <col min="8965" max="8965" width="7.54296875" style="2" customWidth="1"/>
    <col min="8966" max="8966" width="6" style="2" customWidth="1"/>
    <col min="8967" max="8967" width="2.453125" style="2" customWidth="1"/>
    <col min="8968" max="8968" width="8.7265625" style="2"/>
    <col min="8969" max="8969" width="18.54296875" style="2" bestFit="1" customWidth="1"/>
    <col min="8970" max="8970" width="27.453125" style="2" customWidth="1"/>
    <col min="8971" max="9212" width="8.7265625" style="2"/>
    <col min="9213" max="9213" width="3.453125" style="2" customWidth="1"/>
    <col min="9214" max="9214" width="3" style="2" customWidth="1"/>
    <col min="9215" max="9216" width="8.7265625" style="2"/>
    <col min="9217" max="9217" width="11.54296875" style="2" customWidth="1"/>
    <col min="9218" max="9218" width="11.7265625" style="2" customWidth="1"/>
    <col min="9219" max="9219" width="7.7265625" style="2" customWidth="1"/>
    <col min="9220" max="9220" width="11.7265625" style="2" customWidth="1"/>
    <col min="9221" max="9221" width="7.54296875" style="2" customWidth="1"/>
    <col min="9222" max="9222" width="6" style="2" customWidth="1"/>
    <col min="9223" max="9223" width="2.453125" style="2" customWidth="1"/>
    <col min="9224" max="9224" width="8.7265625" style="2"/>
    <col min="9225" max="9225" width="18.54296875" style="2" bestFit="1" customWidth="1"/>
    <col min="9226" max="9226" width="27.453125" style="2" customWidth="1"/>
    <col min="9227" max="9468" width="8.7265625" style="2"/>
    <col min="9469" max="9469" width="3.453125" style="2" customWidth="1"/>
    <col min="9470" max="9470" width="3" style="2" customWidth="1"/>
    <col min="9471" max="9472" width="8.7265625" style="2"/>
    <col min="9473" max="9473" width="11.54296875" style="2" customWidth="1"/>
    <col min="9474" max="9474" width="11.7265625" style="2" customWidth="1"/>
    <col min="9475" max="9475" width="7.7265625" style="2" customWidth="1"/>
    <col min="9476" max="9476" width="11.7265625" style="2" customWidth="1"/>
    <col min="9477" max="9477" width="7.54296875" style="2" customWidth="1"/>
    <col min="9478" max="9478" width="6" style="2" customWidth="1"/>
    <col min="9479" max="9479" width="2.453125" style="2" customWidth="1"/>
    <col min="9480" max="9480" width="8.7265625" style="2"/>
    <col min="9481" max="9481" width="18.54296875" style="2" bestFit="1" customWidth="1"/>
    <col min="9482" max="9482" width="27.453125" style="2" customWidth="1"/>
    <col min="9483" max="9724" width="8.7265625" style="2"/>
    <col min="9725" max="9725" width="3.453125" style="2" customWidth="1"/>
    <col min="9726" max="9726" width="3" style="2" customWidth="1"/>
    <col min="9727" max="9728" width="8.7265625" style="2"/>
    <col min="9729" max="9729" width="11.54296875" style="2" customWidth="1"/>
    <col min="9730" max="9730" width="11.7265625" style="2" customWidth="1"/>
    <col min="9731" max="9731" width="7.7265625" style="2" customWidth="1"/>
    <col min="9732" max="9732" width="11.7265625" style="2" customWidth="1"/>
    <col min="9733" max="9733" width="7.54296875" style="2" customWidth="1"/>
    <col min="9734" max="9734" width="6" style="2" customWidth="1"/>
    <col min="9735" max="9735" width="2.453125" style="2" customWidth="1"/>
    <col min="9736" max="9736" width="8.7265625" style="2"/>
    <col min="9737" max="9737" width="18.54296875" style="2" bestFit="1" customWidth="1"/>
    <col min="9738" max="9738" width="27.453125" style="2" customWidth="1"/>
    <col min="9739" max="9980" width="8.7265625" style="2"/>
    <col min="9981" max="9981" width="3.453125" style="2" customWidth="1"/>
    <col min="9982" max="9982" width="3" style="2" customWidth="1"/>
    <col min="9983" max="9984" width="8.7265625" style="2"/>
    <col min="9985" max="9985" width="11.54296875" style="2" customWidth="1"/>
    <col min="9986" max="9986" width="11.7265625" style="2" customWidth="1"/>
    <col min="9987" max="9987" width="7.7265625" style="2" customWidth="1"/>
    <col min="9988" max="9988" width="11.7265625" style="2" customWidth="1"/>
    <col min="9989" max="9989" width="7.54296875" style="2" customWidth="1"/>
    <col min="9990" max="9990" width="6" style="2" customWidth="1"/>
    <col min="9991" max="9991" width="2.453125" style="2" customWidth="1"/>
    <col min="9992" max="9992" width="8.7265625" style="2"/>
    <col min="9993" max="9993" width="18.54296875" style="2" bestFit="1" customWidth="1"/>
    <col min="9994" max="9994" width="27.453125" style="2" customWidth="1"/>
    <col min="9995" max="10236" width="8.7265625" style="2"/>
    <col min="10237" max="10237" width="3.453125" style="2" customWidth="1"/>
    <col min="10238" max="10238" width="3" style="2" customWidth="1"/>
    <col min="10239" max="10240" width="8.7265625" style="2"/>
    <col min="10241" max="10241" width="11.54296875" style="2" customWidth="1"/>
    <col min="10242" max="10242" width="11.7265625" style="2" customWidth="1"/>
    <col min="10243" max="10243" width="7.7265625" style="2" customWidth="1"/>
    <col min="10244" max="10244" width="11.7265625" style="2" customWidth="1"/>
    <col min="10245" max="10245" width="7.54296875" style="2" customWidth="1"/>
    <col min="10246" max="10246" width="6" style="2" customWidth="1"/>
    <col min="10247" max="10247" width="2.453125" style="2" customWidth="1"/>
    <col min="10248" max="10248" width="8.7265625" style="2"/>
    <col min="10249" max="10249" width="18.54296875" style="2" bestFit="1" customWidth="1"/>
    <col min="10250" max="10250" width="27.453125" style="2" customWidth="1"/>
    <col min="10251" max="10492" width="8.7265625" style="2"/>
    <col min="10493" max="10493" width="3.453125" style="2" customWidth="1"/>
    <col min="10494" max="10494" width="3" style="2" customWidth="1"/>
    <col min="10495" max="10496" width="8.7265625" style="2"/>
    <col min="10497" max="10497" width="11.54296875" style="2" customWidth="1"/>
    <col min="10498" max="10498" width="11.7265625" style="2" customWidth="1"/>
    <col min="10499" max="10499" width="7.7265625" style="2" customWidth="1"/>
    <col min="10500" max="10500" width="11.7265625" style="2" customWidth="1"/>
    <col min="10501" max="10501" width="7.54296875" style="2" customWidth="1"/>
    <col min="10502" max="10502" width="6" style="2" customWidth="1"/>
    <col min="10503" max="10503" width="2.453125" style="2" customWidth="1"/>
    <col min="10504" max="10504" width="8.7265625" style="2"/>
    <col min="10505" max="10505" width="18.54296875" style="2" bestFit="1" customWidth="1"/>
    <col min="10506" max="10506" width="27.453125" style="2" customWidth="1"/>
    <col min="10507" max="10748" width="8.7265625" style="2"/>
    <col min="10749" max="10749" width="3.453125" style="2" customWidth="1"/>
    <col min="10750" max="10750" width="3" style="2" customWidth="1"/>
    <col min="10751" max="10752" width="8.7265625" style="2"/>
    <col min="10753" max="10753" width="11.54296875" style="2" customWidth="1"/>
    <col min="10754" max="10754" width="11.7265625" style="2" customWidth="1"/>
    <col min="10755" max="10755" width="7.7265625" style="2" customWidth="1"/>
    <col min="10756" max="10756" width="11.7265625" style="2" customWidth="1"/>
    <col min="10757" max="10757" width="7.54296875" style="2" customWidth="1"/>
    <col min="10758" max="10758" width="6" style="2" customWidth="1"/>
    <col min="10759" max="10759" width="2.453125" style="2" customWidth="1"/>
    <col min="10760" max="10760" width="8.7265625" style="2"/>
    <col min="10761" max="10761" width="18.54296875" style="2" bestFit="1" customWidth="1"/>
    <col min="10762" max="10762" width="27.453125" style="2" customWidth="1"/>
    <col min="10763" max="11004" width="8.7265625" style="2"/>
    <col min="11005" max="11005" width="3.453125" style="2" customWidth="1"/>
    <col min="11006" max="11006" width="3" style="2" customWidth="1"/>
    <col min="11007" max="11008" width="8.7265625" style="2"/>
    <col min="11009" max="11009" width="11.54296875" style="2" customWidth="1"/>
    <col min="11010" max="11010" width="11.7265625" style="2" customWidth="1"/>
    <col min="11011" max="11011" width="7.7265625" style="2" customWidth="1"/>
    <col min="11012" max="11012" width="11.7265625" style="2" customWidth="1"/>
    <col min="11013" max="11013" width="7.54296875" style="2" customWidth="1"/>
    <col min="11014" max="11014" width="6" style="2" customWidth="1"/>
    <col min="11015" max="11015" width="2.453125" style="2" customWidth="1"/>
    <col min="11016" max="11016" width="8.7265625" style="2"/>
    <col min="11017" max="11017" width="18.54296875" style="2" bestFit="1" customWidth="1"/>
    <col min="11018" max="11018" width="27.453125" style="2" customWidth="1"/>
    <col min="11019" max="11260" width="8.7265625" style="2"/>
    <col min="11261" max="11261" width="3.453125" style="2" customWidth="1"/>
    <col min="11262" max="11262" width="3" style="2" customWidth="1"/>
    <col min="11263" max="11264" width="8.7265625" style="2"/>
    <col min="11265" max="11265" width="11.54296875" style="2" customWidth="1"/>
    <col min="11266" max="11266" width="11.7265625" style="2" customWidth="1"/>
    <col min="11267" max="11267" width="7.7265625" style="2" customWidth="1"/>
    <col min="11268" max="11268" width="11.7265625" style="2" customWidth="1"/>
    <col min="11269" max="11269" width="7.54296875" style="2" customWidth="1"/>
    <col min="11270" max="11270" width="6" style="2" customWidth="1"/>
    <col min="11271" max="11271" width="2.453125" style="2" customWidth="1"/>
    <col min="11272" max="11272" width="8.7265625" style="2"/>
    <col min="11273" max="11273" width="18.54296875" style="2" bestFit="1" customWidth="1"/>
    <col min="11274" max="11274" width="27.453125" style="2" customWidth="1"/>
    <col min="11275" max="11516" width="8.7265625" style="2"/>
    <col min="11517" max="11517" width="3.453125" style="2" customWidth="1"/>
    <col min="11518" max="11518" width="3" style="2" customWidth="1"/>
    <col min="11519" max="11520" width="8.7265625" style="2"/>
    <col min="11521" max="11521" width="11.54296875" style="2" customWidth="1"/>
    <col min="11522" max="11522" width="11.7265625" style="2" customWidth="1"/>
    <col min="11523" max="11523" width="7.7265625" style="2" customWidth="1"/>
    <col min="11524" max="11524" width="11.7265625" style="2" customWidth="1"/>
    <col min="11525" max="11525" width="7.54296875" style="2" customWidth="1"/>
    <col min="11526" max="11526" width="6" style="2" customWidth="1"/>
    <col min="11527" max="11527" width="2.453125" style="2" customWidth="1"/>
    <col min="11528" max="11528" width="8.7265625" style="2"/>
    <col min="11529" max="11529" width="18.54296875" style="2" bestFit="1" customWidth="1"/>
    <col min="11530" max="11530" width="27.453125" style="2" customWidth="1"/>
    <col min="11531" max="11772" width="8.7265625" style="2"/>
    <col min="11773" max="11773" width="3.453125" style="2" customWidth="1"/>
    <col min="11774" max="11774" width="3" style="2" customWidth="1"/>
    <col min="11775" max="11776" width="8.7265625" style="2"/>
    <col min="11777" max="11777" width="11.54296875" style="2" customWidth="1"/>
    <col min="11778" max="11778" width="11.7265625" style="2" customWidth="1"/>
    <col min="11779" max="11779" width="7.7265625" style="2" customWidth="1"/>
    <col min="11780" max="11780" width="11.7265625" style="2" customWidth="1"/>
    <col min="11781" max="11781" width="7.54296875" style="2" customWidth="1"/>
    <col min="11782" max="11782" width="6" style="2" customWidth="1"/>
    <col min="11783" max="11783" width="2.453125" style="2" customWidth="1"/>
    <col min="11784" max="11784" width="8.7265625" style="2"/>
    <col min="11785" max="11785" width="18.54296875" style="2" bestFit="1" customWidth="1"/>
    <col min="11786" max="11786" width="27.453125" style="2" customWidth="1"/>
    <col min="11787" max="12028" width="8.7265625" style="2"/>
    <col min="12029" max="12029" width="3.453125" style="2" customWidth="1"/>
    <col min="12030" max="12030" width="3" style="2" customWidth="1"/>
    <col min="12031" max="12032" width="8.7265625" style="2"/>
    <col min="12033" max="12033" width="11.54296875" style="2" customWidth="1"/>
    <col min="12034" max="12034" width="11.7265625" style="2" customWidth="1"/>
    <col min="12035" max="12035" width="7.7265625" style="2" customWidth="1"/>
    <col min="12036" max="12036" width="11.7265625" style="2" customWidth="1"/>
    <col min="12037" max="12037" width="7.54296875" style="2" customWidth="1"/>
    <col min="12038" max="12038" width="6" style="2" customWidth="1"/>
    <col min="12039" max="12039" width="2.453125" style="2" customWidth="1"/>
    <col min="12040" max="12040" width="8.7265625" style="2"/>
    <col min="12041" max="12041" width="18.54296875" style="2" bestFit="1" customWidth="1"/>
    <col min="12042" max="12042" width="27.453125" style="2" customWidth="1"/>
    <col min="12043" max="12284" width="8.7265625" style="2"/>
    <col min="12285" max="12285" width="3.453125" style="2" customWidth="1"/>
    <col min="12286" max="12286" width="3" style="2" customWidth="1"/>
    <col min="12287" max="12288" width="8.7265625" style="2"/>
    <col min="12289" max="12289" width="11.54296875" style="2" customWidth="1"/>
    <col min="12290" max="12290" width="11.7265625" style="2" customWidth="1"/>
    <col min="12291" max="12291" width="7.7265625" style="2" customWidth="1"/>
    <col min="12292" max="12292" width="11.7265625" style="2" customWidth="1"/>
    <col min="12293" max="12293" width="7.54296875" style="2" customWidth="1"/>
    <col min="12294" max="12294" width="6" style="2" customWidth="1"/>
    <col min="12295" max="12295" width="2.453125" style="2" customWidth="1"/>
    <col min="12296" max="12296" width="8.7265625" style="2"/>
    <col min="12297" max="12297" width="18.54296875" style="2" bestFit="1" customWidth="1"/>
    <col min="12298" max="12298" width="27.453125" style="2" customWidth="1"/>
    <col min="12299" max="12540" width="8.7265625" style="2"/>
    <col min="12541" max="12541" width="3.453125" style="2" customWidth="1"/>
    <col min="12542" max="12542" width="3" style="2" customWidth="1"/>
    <col min="12543" max="12544" width="8.7265625" style="2"/>
    <col min="12545" max="12545" width="11.54296875" style="2" customWidth="1"/>
    <col min="12546" max="12546" width="11.7265625" style="2" customWidth="1"/>
    <col min="12547" max="12547" width="7.7265625" style="2" customWidth="1"/>
    <col min="12548" max="12548" width="11.7265625" style="2" customWidth="1"/>
    <col min="12549" max="12549" width="7.54296875" style="2" customWidth="1"/>
    <col min="12550" max="12550" width="6" style="2" customWidth="1"/>
    <col min="12551" max="12551" width="2.453125" style="2" customWidth="1"/>
    <col min="12552" max="12552" width="8.7265625" style="2"/>
    <col min="12553" max="12553" width="18.54296875" style="2" bestFit="1" customWidth="1"/>
    <col min="12554" max="12554" width="27.453125" style="2" customWidth="1"/>
    <col min="12555" max="12796" width="8.7265625" style="2"/>
    <col min="12797" max="12797" width="3.453125" style="2" customWidth="1"/>
    <col min="12798" max="12798" width="3" style="2" customWidth="1"/>
    <col min="12799" max="12800" width="8.7265625" style="2"/>
    <col min="12801" max="12801" width="11.54296875" style="2" customWidth="1"/>
    <col min="12802" max="12802" width="11.7265625" style="2" customWidth="1"/>
    <col min="12803" max="12803" width="7.7265625" style="2" customWidth="1"/>
    <col min="12804" max="12804" width="11.7265625" style="2" customWidth="1"/>
    <col min="12805" max="12805" width="7.54296875" style="2" customWidth="1"/>
    <col min="12806" max="12806" width="6" style="2" customWidth="1"/>
    <col min="12807" max="12807" width="2.453125" style="2" customWidth="1"/>
    <col min="12808" max="12808" width="8.7265625" style="2"/>
    <col min="12809" max="12809" width="18.54296875" style="2" bestFit="1" customWidth="1"/>
    <col min="12810" max="12810" width="27.453125" style="2" customWidth="1"/>
    <col min="12811" max="13052" width="8.7265625" style="2"/>
    <col min="13053" max="13053" width="3.453125" style="2" customWidth="1"/>
    <col min="13054" max="13054" width="3" style="2" customWidth="1"/>
    <col min="13055" max="13056" width="8.7265625" style="2"/>
    <col min="13057" max="13057" width="11.54296875" style="2" customWidth="1"/>
    <col min="13058" max="13058" width="11.7265625" style="2" customWidth="1"/>
    <col min="13059" max="13059" width="7.7265625" style="2" customWidth="1"/>
    <col min="13060" max="13060" width="11.7265625" style="2" customWidth="1"/>
    <col min="13061" max="13061" width="7.54296875" style="2" customWidth="1"/>
    <col min="13062" max="13062" width="6" style="2" customWidth="1"/>
    <col min="13063" max="13063" width="2.453125" style="2" customWidth="1"/>
    <col min="13064" max="13064" width="8.7265625" style="2"/>
    <col min="13065" max="13065" width="18.54296875" style="2" bestFit="1" customWidth="1"/>
    <col min="13066" max="13066" width="27.453125" style="2" customWidth="1"/>
    <col min="13067" max="13308" width="8.7265625" style="2"/>
    <col min="13309" max="13309" width="3.453125" style="2" customWidth="1"/>
    <col min="13310" max="13310" width="3" style="2" customWidth="1"/>
    <col min="13311" max="13312" width="8.7265625" style="2"/>
    <col min="13313" max="13313" width="11.54296875" style="2" customWidth="1"/>
    <col min="13314" max="13314" width="11.7265625" style="2" customWidth="1"/>
    <col min="13315" max="13315" width="7.7265625" style="2" customWidth="1"/>
    <col min="13316" max="13316" width="11.7265625" style="2" customWidth="1"/>
    <col min="13317" max="13317" width="7.54296875" style="2" customWidth="1"/>
    <col min="13318" max="13318" width="6" style="2" customWidth="1"/>
    <col min="13319" max="13319" width="2.453125" style="2" customWidth="1"/>
    <col min="13320" max="13320" width="8.7265625" style="2"/>
    <col min="13321" max="13321" width="18.54296875" style="2" bestFit="1" customWidth="1"/>
    <col min="13322" max="13322" width="27.453125" style="2" customWidth="1"/>
    <col min="13323" max="13564" width="8.7265625" style="2"/>
    <col min="13565" max="13565" width="3.453125" style="2" customWidth="1"/>
    <col min="13566" max="13566" width="3" style="2" customWidth="1"/>
    <col min="13567" max="13568" width="8.7265625" style="2"/>
    <col min="13569" max="13569" width="11.54296875" style="2" customWidth="1"/>
    <col min="13570" max="13570" width="11.7265625" style="2" customWidth="1"/>
    <col min="13571" max="13571" width="7.7265625" style="2" customWidth="1"/>
    <col min="13572" max="13572" width="11.7265625" style="2" customWidth="1"/>
    <col min="13573" max="13573" width="7.54296875" style="2" customWidth="1"/>
    <col min="13574" max="13574" width="6" style="2" customWidth="1"/>
    <col min="13575" max="13575" width="2.453125" style="2" customWidth="1"/>
    <col min="13576" max="13576" width="8.7265625" style="2"/>
    <col min="13577" max="13577" width="18.54296875" style="2" bestFit="1" customWidth="1"/>
    <col min="13578" max="13578" width="27.453125" style="2" customWidth="1"/>
    <col min="13579" max="13820" width="8.7265625" style="2"/>
    <col min="13821" max="13821" width="3.453125" style="2" customWidth="1"/>
    <col min="13822" max="13822" width="3" style="2" customWidth="1"/>
    <col min="13823" max="13824" width="8.7265625" style="2"/>
    <col min="13825" max="13825" width="11.54296875" style="2" customWidth="1"/>
    <col min="13826" max="13826" width="11.7265625" style="2" customWidth="1"/>
    <col min="13827" max="13827" width="7.7265625" style="2" customWidth="1"/>
    <col min="13828" max="13828" width="11.7265625" style="2" customWidth="1"/>
    <col min="13829" max="13829" width="7.54296875" style="2" customWidth="1"/>
    <col min="13830" max="13830" width="6" style="2" customWidth="1"/>
    <col min="13831" max="13831" width="2.453125" style="2" customWidth="1"/>
    <col min="13832" max="13832" width="8.7265625" style="2"/>
    <col min="13833" max="13833" width="18.54296875" style="2" bestFit="1" customWidth="1"/>
    <col min="13834" max="13834" width="27.453125" style="2" customWidth="1"/>
    <col min="13835" max="14076" width="8.7265625" style="2"/>
    <col min="14077" max="14077" width="3.453125" style="2" customWidth="1"/>
    <col min="14078" max="14078" width="3" style="2" customWidth="1"/>
    <col min="14079" max="14080" width="8.7265625" style="2"/>
    <col min="14081" max="14081" width="11.54296875" style="2" customWidth="1"/>
    <col min="14082" max="14082" width="11.7265625" style="2" customWidth="1"/>
    <col min="14083" max="14083" width="7.7265625" style="2" customWidth="1"/>
    <col min="14084" max="14084" width="11.7265625" style="2" customWidth="1"/>
    <col min="14085" max="14085" width="7.54296875" style="2" customWidth="1"/>
    <col min="14086" max="14086" width="6" style="2" customWidth="1"/>
    <col min="14087" max="14087" width="2.453125" style="2" customWidth="1"/>
    <col min="14088" max="14088" width="8.7265625" style="2"/>
    <col min="14089" max="14089" width="18.54296875" style="2" bestFit="1" customWidth="1"/>
    <col min="14090" max="14090" width="27.453125" style="2" customWidth="1"/>
    <col min="14091" max="14332" width="8.7265625" style="2"/>
    <col min="14333" max="14333" width="3.453125" style="2" customWidth="1"/>
    <col min="14334" max="14334" width="3" style="2" customWidth="1"/>
    <col min="14335" max="14336" width="8.7265625" style="2"/>
    <col min="14337" max="14337" width="11.54296875" style="2" customWidth="1"/>
    <col min="14338" max="14338" width="11.7265625" style="2" customWidth="1"/>
    <col min="14339" max="14339" width="7.7265625" style="2" customWidth="1"/>
    <col min="14340" max="14340" width="11.7265625" style="2" customWidth="1"/>
    <col min="14341" max="14341" width="7.54296875" style="2" customWidth="1"/>
    <col min="14342" max="14342" width="6" style="2" customWidth="1"/>
    <col min="14343" max="14343" width="2.453125" style="2" customWidth="1"/>
    <col min="14344" max="14344" width="8.7265625" style="2"/>
    <col min="14345" max="14345" width="18.54296875" style="2" bestFit="1" customWidth="1"/>
    <col min="14346" max="14346" width="27.453125" style="2" customWidth="1"/>
    <col min="14347" max="14588" width="8.7265625" style="2"/>
    <col min="14589" max="14589" width="3.453125" style="2" customWidth="1"/>
    <col min="14590" max="14590" width="3" style="2" customWidth="1"/>
    <col min="14591" max="14592" width="8.7265625" style="2"/>
    <col min="14593" max="14593" width="11.54296875" style="2" customWidth="1"/>
    <col min="14594" max="14594" width="11.7265625" style="2" customWidth="1"/>
    <col min="14595" max="14595" width="7.7265625" style="2" customWidth="1"/>
    <col min="14596" max="14596" width="11.7265625" style="2" customWidth="1"/>
    <col min="14597" max="14597" width="7.54296875" style="2" customWidth="1"/>
    <col min="14598" max="14598" width="6" style="2" customWidth="1"/>
    <col min="14599" max="14599" width="2.453125" style="2" customWidth="1"/>
    <col min="14600" max="14600" width="8.7265625" style="2"/>
    <col min="14601" max="14601" width="18.54296875" style="2" bestFit="1" customWidth="1"/>
    <col min="14602" max="14602" width="27.453125" style="2" customWidth="1"/>
    <col min="14603" max="14844" width="8.7265625" style="2"/>
    <col min="14845" max="14845" width="3.453125" style="2" customWidth="1"/>
    <col min="14846" max="14846" width="3" style="2" customWidth="1"/>
    <col min="14847" max="14848" width="8.7265625" style="2"/>
    <col min="14849" max="14849" width="11.54296875" style="2" customWidth="1"/>
    <col min="14850" max="14850" width="11.7265625" style="2" customWidth="1"/>
    <col min="14851" max="14851" width="7.7265625" style="2" customWidth="1"/>
    <col min="14852" max="14852" width="11.7265625" style="2" customWidth="1"/>
    <col min="14853" max="14853" width="7.54296875" style="2" customWidth="1"/>
    <col min="14854" max="14854" width="6" style="2" customWidth="1"/>
    <col min="14855" max="14855" width="2.453125" style="2" customWidth="1"/>
    <col min="14856" max="14856" width="8.7265625" style="2"/>
    <col min="14857" max="14857" width="18.54296875" style="2" bestFit="1" customWidth="1"/>
    <col min="14858" max="14858" width="27.453125" style="2" customWidth="1"/>
    <col min="14859" max="15100" width="8.7265625" style="2"/>
    <col min="15101" max="15101" width="3.453125" style="2" customWidth="1"/>
    <col min="15102" max="15102" width="3" style="2" customWidth="1"/>
    <col min="15103" max="15104" width="8.7265625" style="2"/>
    <col min="15105" max="15105" width="11.54296875" style="2" customWidth="1"/>
    <col min="15106" max="15106" width="11.7265625" style="2" customWidth="1"/>
    <col min="15107" max="15107" width="7.7265625" style="2" customWidth="1"/>
    <col min="15108" max="15108" width="11.7265625" style="2" customWidth="1"/>
    <col min="15109" max="15109" width="7.54296875" style="2" customWidth="1"/>
    <col min="15110" max="15110" width="6" style="2" customWidth="1"/>
    <col min="15111" max="15111" width="2.453125" style="2" customWidth="1"/>
    <col min="15112" max="15112" width="8.7265625" style="2"/>
    <col min="15113" max="15113" width="18.54296875" style="2" bestFit="1" customWidth="1"/>
    <col min="15114" max="15114" width="27.453125" style="2" customWidth="1"/>
    <col min="15115" max="15356" width="8.7265625" style="2"/>
    <col min="15357" max="15357" width="3.453125" style="2" customWidth="1"/>
    <col min="15358" max="15358" width="3" style="2" customWidth="1"/>
    <col min="15359" max="15360" width="8.7265625" style="2"/>
    <col min="15361" max="15361" width="11.54296875" style="2" customWidth="1"/>
    <col min="15362" max="15362" width="11.7265625" style="2" customWidth="1"/>
    <col min="15363" max="15363" width="7.7265625" style="2" customWidth="1"/>
    <col min="15364" max="15364" width="11.7265625" style="2" customWidth="1"/>
    <col min="15365" max="15365" width="7.54296875" style="2" customWidth="1"/>
    <col min="15366" max="15366" width="6" style="2" customWidth="1"/>
    <col min="15367" max="15367" width="2.453125" style="2" customWidth="1"/>
    <col min="15368" max="15368" width="8.7265625" style="2"/>
    <col min="15369" max="15369" width="18.54296875" style="2" bestFit="1" customWidth="1"/>
    <col min="15370" max="15370" width="27.453125" style="2" customWidth="1"/>
    <col min="15371" max="15612" width="8.7265625" style="2"/>
    <col min="15613" max="15613" width="3.453125" style="2" customWidth="1"/>
    <col min="15614" max="15614" width="3" style="2" customWidth="1"/>
    <col min="15615" max="15616" width="8.7265625" style="2"/>
    <col min="15617" max="15617" width="11.54296875" style="2" customWidth="1"/>
    <col min="15618" max="15618" width="11.7265625" style="2" customWidth="1"/>
    <col min="15619" max="15619" width="7.7265625" style="2" customWidth="1"/>
    <col min="15620" max="15620" width="11.7265625" style="2" customWidth="1"/>
    <col min="15621" max="15621" width="7.54296875" style="2" customWidth="1"/>
    <col min="15622" max="15622" width="6" style="2" customWidth="1"/>
    <col min="15623" max="15623" width="2.453125" style="2" customWidth="1"/>
    <col min="15624" max="15624" width="8.7265625" style="2"/>
    <col min="15625" max="15625" width="18.54296875" style="2" bestFit="1" customWidth="1"/>
    <col min="15626" max="15626" width="27.453125" style="2" customWidth="1"/>
    <col min="15627" max="15868" width="8.7265625" style="2"/>
    <col min="15869" max="15869" width="3.453125" style="2" customWidth="1"/>
    <col min="15870" max="15870" width="3" style="2" customWidth="1"/>
    <col min="15871" max="15872" width="8.7265625" style="2"/>
    <col min="15873" max="15873" width="11.54296875" style="2" customWidth="1"/>
    <col min="15874" max="15874" width="11.7265625" style="2" customWidth="1"/>
    <col min="15875" max="15875" width="7.7265625" style="2" customWidth="1"/>
    <col min="15876" max="15876" width="11.7265625" style="2" customWidth="1"/>
    <col min="15877" max="15877" width="7.54296875" style="2" customWidth="1"/>
    <col min="15878" max="15878" width="6" style="2" customWidth="1"/>
    <col min="15879" max="15879" width="2.453125" style="2" customWidth="1"/>
    <col min="15880" max="15880" width="8.7265625" style="2"/>
    <col min="15881" max="15881" width="18.54296875" style="2" bestFit="1" customWidth="1"/>
    <col min="15882" max="15882" width="27.453125" style="2" customWidth="1"/>
    <col min="15883" max="16124" width="8.7265625" style="2"/>
    <col min="16125" max="16125" width="3.453125" style="2" customWidth="1"/>
    <col min="16126" max="16126" width="3" style="2" customWidth="1"/>
    <col min="16127" max="16128" width="8.7265625" style="2"/>
    <col min="16129" max="16129" width="11.54296875" style="2" customWidth="1"/>
    <col min="16130" max="16130" width="11.7265625" style="2" customWidth="1"/>
    <col min="16131" max="16131" width="7.7265625" style="2" customWidth="1"/>
    <col min="16132" max="16132" width="11.7265625" style="2" customWidth="1"/>
    <col min="16133" max="16133" width="7.54296875" style="2" customWidth="1"/>
    <col min="16134" max="16134" width="6" style="2" customWidth="1"/>
    <col min="16135" max="16135" width="2.453125" style="2" customWidth="1"/>
    <col min="16136" max="16136" width="8.7265625" style="2"/>
    <col min="16137" max="16137" width="18.54296875" style="2" bestFit="1" customWidth="1"/>
    <col min="16138" max="16138" width="27.453125" style="2" customWidth="1"/>
    <col min="16139" max="16384" width="8.7265625" style="2"/>
  </cols>
  <sheetData>
    <row r="1" spans="1:15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18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5" ht="18.5" x14ac:dyDescent="0.45">
      <c r="A3" s="1" t="str">
        <f>"Fiscal Years " &amp;D5&amp; " and " &amp;F5&amp;" ($000)"</f>
        <v>Fiscal Years 2016 and 2017 ($000)</v>
      </c>
      <c r="B3" s="1"/>
      <c r="C3" s="1"/>
      <c r="D3" s="1"/>
      <c r="E3" s="1"/>
      <c r="F3" s="1"/>
      <c r="G3" s="1"/>
      <c r="H3" s="1"/>
      <c r="I3" s="1"/>
    </row>
    <row r="4" spans="1:15" ht="12.4" customHeight="1" x14ac:dyDescent="0.35">
      <c r="A4" s="4"/>
      <c r="B4" s="4"/>
      <c r="C4" s="4"/>
      <c r="D4" s="5" t="s">
        <v>2</v>
      </c>
      <c r="E4" s="4"/>
      <c r="F4" s="5" t="s">
        <v>2</v>
      </c>
      <c r="G4" s="4"/>
      <c r="H4" s="6" t="s">
        <v>3</v>
      </c>
      <c r="I4" s="6"/>
    </row>
    <row r="5" spans="1:15" ht="12.4" customHeight="1" x14ac:dyDescent="0.35">
      <c r="A5" s="7" t="s">
        <v>4</v>
      </c>
      <c r="B5" s="7"/>
      <c r="C5" s="7"/>
      <c r="D5" s="8">
        <v>2016</v>
      </c>
      <c r="E5" s="7"/>
      <c r="F5" s="8">
        <v>2017</v>
      </c>
      <c r="G5" s="7"/>
      <c r="H5" s="9" t="s">
        <v>5</v>
      </c>
      <c r="I5" s="9"/>
    </row>
    <row r="6" spans="1:15" ht="12.4" customHeight="1" x14ac:dyDescent="0.3"/>
    <row r="7" spans="1:15" ht="12.4" customHeight="1" x14ac:dyDescent="0.3">
      <c r="A7" s="11" t="s">
        <v>6</v>
      </c>
      <c r="B7" s="11"/>
      <c r="C7" s="11"/>
      <c r="D7" s="12">
        <v>18140480.192550004</v>
      </c>
      <c r="E7" s="13"/>
      <c r="F7" s="12">
        <f>F9+F18+F24</f>
        <v>19240785.21277</v>
      </c>
      <c r="G7" s="13"/>
      <c r="H7" s="14">
        <f>(F7/D7-1)*100</f>
        <v>6.0654679950085999</v>
      </c>
      <c r="I7" s="11" t="s">
        <v>7</v>
      </c>
      <c r="J7" s="15"/>
      <c r="K7" s="15"/>
    </row>
    <row r="8" spans="1:15" ht="12.4" customHeight="1" x14ac:dyDescent="0.3">
      <c r="A8" s="11"/>
      <c r="B8" s="11"/>
      <c r="C8" s="11"/>
      <c r="D8" s="11"/>
      <c r="E8" s="11"/>
      <c r="F8" s="11"/>
      <c r="G8" s="11"/>
      <c r="H8" s="14"/>
      <c r="I8" s="11"/>
    </row>
    <row r="9" spans="1:15" ht="12.4" customHeight="1" x14ac:dyDescent="0.3">
      <c r="A9" s="11"/>
      <c r="B9" s="11" t="s">
        <v>8</v>
      </c>
      <c r="C9" s="11"/>
      <c r="D9" s="16">
        <v>14389173.345330002</v>
      </c>
      <c r="E9" s="17"/>
      <c r="F9" s="18">
        <f>SUM(F10:F16)</f>
        <v>15260086.543019999</v>
      </c>
      <c r="G9" s="17"/>
      <c r="H9" s="14">
        <f t="shared" ref="H9:H16" si="0">(F9/D9-1)*100</f>
        <v>6.0525589398966462</v>
      </c>
      <c r="I9" s="11"/>
    </row>
    <row r="10" spans="1:15" ht="12.4" customHeight="1" x14ac:dyDescent="0.3">
      <c r="A10" s="11"/>
      <c r="B10" s="11"/>
      <c r="C10" s="11" t="s">
        <v>9</v>
      </c>
      <c r="D10" s="16">
        <v>8979622.5426900014</v>
      </c>
      <c r="E10" s="17"/>
      <c r="F10" s="18">
        <f>'[1]Table 4 raw data'!D7/1000</f>
        <v>9514975.0161964912</v>
      </c>
      <c r="G10" s="17"/>
      <c r="H10" s="14">
        <f t="shared" si="0"/>
        <v>5.9618594318566531</v>
      </c>
      <c r="I10" s="11"/>
      <c r="J10" s="19"/>
      <c r="N10" s="19"/>
      <c r="O10" s="19"/>
    </row>
    <row r="11" spans="1:15" ht="12.4" customHeight="1" x14ac:dyDescent="0.3">
      <c r="A11" s="11"/>
      <c r="B11" s="11"/>
      <c r="C11" s="11" t="s">
        <v>10</v>
      </c>
      <c r="D11" s="16">
        <v>643879.7525099999</v>
      </c>
      <c r="E11" s="17"/>
      <c r="F11" s="18">
        <f>'[1]Table 4 raw data'!D12/1000</f>
        <v>682737.24993495119</v>
      </c>
      <c r="G11" s="17"/>
      <c r="H11" s="14">
        <f t="shared" si="0"/>
        <v>6.0348997267696713</v>
      </c>
      <c r="I11" s="11"/>
      <c r="J11" s="19"/>
      <c r="N11" s="19"/>
      <c r="O11" s="19"/>
    </row>
    <row r="12" spans="1:15" ht="12.4" customHeight="1" x14ac:dyDescent="0.3">
      <c r="A12" s="11"/>
      <c r="B12" s="11"/>
      <c r="C12" s="11" t="s">
        <v>11</v>
      </c>
      <c r="D12" s="16">
        <v>3633250.3530299999</v>
      </c>
      <c r="E12" s="17"/>
      <c r="F12" s="18">
        <f>'[1]Table 4 raw data'!D17/1000</f>
        <v>3826274.2804603325</v>
      </c>
      <c r="G12" s="17"/>
      <c r="H12" s="14">
        <f t="shared" si="0"/>
        <v>5.3127064934943791</v>
      </c>
      <c r="I12" s="11"/>
    </row>
    <row r="13" spans="1:15" ht="12.4" customHeight="1" x14ac:dyDescent="0.3">
      <c r="A13" s="11"/>
      <c r="B13" s="11"/>
      <c r="C13" s="11" t="s">
        <v>12</v>
      </c>
      <c r="D13" s="16">
        <v>420623.01260000002</v>
      </c>
      <c r="E13" s="17"/>
      <c r="F13" s="18">
        <f>'[1]Table 4 raw data'!D22/1000</f>
        <v>425984.78742754646</v>
      </c>
      <c r="G13" s="17"/>
      <c r="H13" s="14">
        <f t="shared" si="0"/>
        <v>1.2747221780386342</v>
      </c>
      <c r="I13" s="11"/>
    </row>
    <row r="14" spans="1:15" ht="12.4" customHeight="1" x14ac:dyDescent="0.3">
      <c r="A14" s="11"/>
      <c r="B14" s="11"/>
      <c r="C14" s="11" t="s">
        <v>13</v>
      </c>
      <c r="D14" s="16">
        <v>391486.58068000001</v>
      </c>
      <c r="E14" s="17"/>
      <c r="F14" s="18">
        <f>'[1]Table 4 raw data'!D26/1000</f>
        <v>377898.80913999997</v>
      </c>
      <c r="G14" s="17"/>
      <c r="H14" s="14">
        <f t="shared" si="0"/>
        <v>-3.4708141250712865</v>
      </c>
      <c r="I14" s="11"/>
      <c r="J14" s="19"/>
    </row>
    <row r="15" spans="1:15" ht="12.4" customHeight="1" x14ac:dyDescent="0.3">
      <c r="A15" s="11"/>
      <c r="B15" s="11"/>
      <c r="C15" s="11" t="s">
        <v>14</v>
      </c>
      <c r="D15" s="16">
        <v>141573.25566999998</v>
      </c>
      <c r="E15" s="17"/>
      <c r="F15" s="18">
        <f>'[1]Table 4 raw data'!D31/1000</f>
        <v>148588.50814000002</v>
      </c>
      <c r="G15" s="17" t="s">
        <v>15</v>
      </c>
      <c r="H15" s="14">
        <f t="shared" si="0"/>
        <v>4.9552102456075664</v>
      </c>
      <c r="I15" s="11"/>
      <c r="K15" s="20"/>
    </row>
    <row r="16" spans="1:15" ht="12.4" customHeight="1" x14ac:dyDescent="0.3">
      <c r="A16" s="11"/>
      <c r="B16" s="11"/>
      <c r="C16" s="11" t="s">
        <v>16</v>
      </c>
      <c r="D16" s="16">
        <v>178737.84814999998</v>
      </c>
      <c r="E16" s="17"/>
      <c r="F16" s="18">
        <f>'[1]Table 4 raw data'!D35/1000</f>
        <v>283627.89172067773</v>
      </c>
      <c r="G16" s="17"/>
      <c r="H16" s="14">
        <f t="shared" si="0"/>
        <v>58.683734114697494</v>
      </c>
      <c r="I16" s="11"/>
      <c r="J16" s="21"/>
      <c r="K16" s="19"/>
    </row>
    <row r="17" spans="1:17" ht="12.4" customHeight="1" x14ac:dyDescent="0.3">
      <c r="A17" s="11"/>
      <c r="B17" s="11"/>
      <c r="C17" s="11"/>
      <c r="D17" s="16"/>
      <c r="E17" s="11"/>
      <c r="F17" s="18"/>
      <c r="G17" s="11"/>
      <c r="H17" s="14"/>
      <c r="I17" s="11"/>
      <c r="J17" s="21"/>
    </row>
    <row r="18" spans="1:17" ht="12.4" customHeight="1" x14ac:dyDescent="0.3">
      <c r="A18" s="11"/>
      <c r="B18" s="11" t="s">
        <v>17</v>
      </c>
      <c r="C18" s="11"/>
      <c r="D18" s="16">
        <v>2147955.1862699999</v>
      </c>
      <c r="E18" s="17"/>
      <c r="F18" s="18">
        <f>SUM(F19:F22)</f>
        <v>2188017.2514399998</v>
      </c>
      <c r="G18" s="17"/>
      <c r="H18" s="14">
        <f t="shared" ref="H18:H22" si="1">(F18/D18-1)*100</f>
        <v>1.8651257449914027</v>
      </c>
      <c r="I18" s="11"/>
    </row>
    <row r="19" spans="1:17" ht="12.4" customHeight="1" x14ac:dyDescent="0.3">
      <c r="A19" s="11"/>
      <c r="B19" s="11"/>
      <c r="C19" s="11" t="s">
        <v>18</v>
      </c>
      <c r="D19" s="16">
        <v>2061206.3571300001</v>
      </c>
      <c r="E19" s="17"/>
      <c r="F19" s="18">
        <f>'[1]Table 4 raw data'!D38/1000</f>
        <v>2099210.6148399999</v>
      </c>
      <c r="G19" s="17"/>
      <c r="H19" s="14">
        <f t="shared" si="1"/>
        <v>1.843787138465669</v>
      </c>
      <c r="I19" s="11"/>
    </row>
    <row r="20" spans="1:17" ht="12.4" customHeight="1" x14ac:dyDescent="0.3">
      <c r="A20" s="11"/>
      <c r="B20" s="11"/>
      <c r="C20" s="11" t="s">
        <v>19</v>
      </c>
      <c r="D20" s="16">
        <v>51180.031189999994</v>
      </c>
      <c r="E20" s="17"/>
      <c r="F20" s="18">
        <f>'[1]Table 4 raw data'!D42/1000</f>
        <v>53903.364659999999</v>
      </c>
      <c r="G20" s="17"/>
      <c r="H20" s="14">
        <f t="shared" si="1"/>
        <v>5.3210859913116249</v>
      </c>
      <c r="I20" s="11"/>
    </row>
    <row r="21" spans="1:17" ht="12.4" customHeight="1" x14ac:dyDescent="0.3">
      <c r="A21" s="11"/>
      <c r="B21" s="11"/>
      <c r="C21" s="11" t="s">
        <v>20</v>
      </c>
      <c r="D21" s="16">
        <v>2668.9744500000002</v>
      </c>
      <c r="E21" s="17"/>
      <c r="F21" s="18">
        <f>'[1]Table 4 raw data'!D43/1000</f>
        <v>1785.5497600000001</v>
      </c>
      <c r="G21" s="17"/>
      <c r="H21" s="14">
        <f t="shared" si="1"/>
        <v>-33.09978070415773</v>
      </c>
      <c r="I21" s="11"/>
    </row>
    <row r="22" spans="1:17" ht="12.4" customHeight="1" x14ac:dyDescent="0.3">
      <c r="A22" s="11"/>
      <c r="B22" s="11"/>
      <c r="C22" s="11" t="s">
        <v>21</v>
      </c>
      <c r="D22" s="16">
        <v>32899.823499999999</v>
      </c>
      <c r="E22" s="17"/>
      <c r="F22" s="18">
        <f>'[1]Table 4 raw data'!D48/1000</f>
        <v>33117.722179999997</v>
      </c>
      <c r="G22" s="17"/>
      <c r="H22" s="14">
        <f t="shared" si="1"/>
        <v>0.66230957135682278</v>
      </c>
      <c r="I22" s="11"/>
    </row>
    <row r="23" spans="1:17" ht="12.4" customHeight="1" x14ac:dyDescent="0.3">
      <c r="A23" s="11"/>
      <c r="B23" s="11"/>
      <c r="C23" s="11"/>
      <c r="D23" s="16"/>
      <c r="E23" s="11"/>
      <c r="F23" s="18"/>
      <c r="G23" s="11"/>
      <c r="H23" s="14"/>
      <c r="I23" s="11"/>
    </row>
    <row r="24" spans="1:17" ht="12.4" customHeight="1" x14ac:dyDescent="0.3">
      <c r="A24" s="11"/>
      <c r="B24" s="11" t="s">
        <v>22</v>
      </c>
      <c r="C24" s="11"/>
      <c r="D24" s="16">
        <v>1603351.6609499997</v>
      </c>
      <c r="E24" s="17"/>
      <c r="F24" s="18">
        <f>SUM(F25:F45)</f>
        <v>1792681.4183100003</v>
      </c>
      <c r="G24" s="17"/>
      <c r="H24" s="14">
        <f t="shared" ref="H24:H45" si="2">(F24/D24-1)*100</f>
        <v>11.808373794169459</v>
      </c>
      <c r="I24" s="11"/>
    </row>
    <row r="25" spans="1:17" ht="12.4" customHeight="1" x14ac:dyDescent="0.3">
      <c r="A25" s="11"/>
      <c r="B25" s="11"/>
      <c r="C25" s="11" t="s">
        <v>23</v>
      </c>
      <c r="D25" s="16">
        <v>134679.64059999998</v>
      </c>
      <c r="E25" s="17"/>
      <c r="F25" s="18">
        <f>'[1]Table 4 raw data'!D53/1000</f>
        <v>168710.38316000003</v>
      </c>
      <c r="G25" s="17"/>
      <c r="H25" s="14">
        <f t="shared" si="2"/>
        <v>25.267919047298125</v>
      </c>
      <c r="I25" s="11"/>
    </row>
    <row r="26" spans="1:17" ht="12.4" customHeight="1" x14ac:dyDescent="0.3">
      <c r="A26" s="11"/>
      <c r="B26" s="11"/>
      <c r="C26" s="11" t="s">
        <v>24</v>
      </c>
      <c r="D26" s="16">
        <v>51641.255850000001</v>
      </c>
      <c r="E26" s="17"/>
      <c r="F26" s="18">
        <f>'[1]Table 4 raw data'!D58/1000</f>
        <v>52436.97193</v>
      </c>
      <c r="G26" s="17"/>
      <c r="H26" s="14">
        <f t="shared" si="2"/>
        <v>1.540853464740044</v>
      </c>
      <c r="I26" s="11"/>
    </row>
    <row r="27" spans="1:17" ht="12.4" customHeight="1" x14ac:dyDescent="0.3">
      <c r="A27" s="11"/>
      <c r="B27" s="11"/>
      <c r="C27" s="11" t="s">
        <v>25</v>
      </c>
      <c r="D27" s="16">
        <v>147540.50614000001</v>
      </c>
      <c r="E27" s="17"/>
      <c r="F27" s="18">
        <f>'[1]Table 4 raw data'!D60/1000</f>
        <v>151821.53787000003</v>
      </c>
      <c r="G27" s="17"/>
      <c r="H27" s="14">
        <f t="shared" si="2"/>
        <v>2.9015975625959811</v>
      </c>
      <c r="I27" s="11"/>
    </row>
    <row r="28" spans="1:17" ht="12.4" customHeight="1" x14ac:dyDescent="0.3">
      <c r="A28" s="11"/>
      <c r="B28" s="11"/>
      <c r="C28" s="11" t="s">
        <v>26</v>
      </c>
      <c r="D28" s="16">
        <v>11452.790660000001</v>
      </c>
      <c r="E28" s="17"/>
      <c r="F28" s="18">
        <f>'[1]Table 4 raw data'!D63/1000</f>
        <v>11727.471310000001</v>
      </c>
      <c r="G28" s="17"/>
      <c r="H28" s="14">
        <f t="shared" si="2"/>
        <v>2.3983730966056216</v>
      </c>
      <c r="I28" s="11"/>
      <c r="J28" s="22"/>
    </row>
    <row r="29" spans="1:17" ht="12.4" customHeight="1" x14ac:dyDescent="0.3">
      <c r="A29" s="11"/>
      <c r="B29" s="11"/>
      <c r="C29" s="11" t="s">
        <v>27</v>
      </c>
      <c r="D29" s="16">
        <v>2987.4606799999997</v>
      </c>
      <c r="E29" s="17"/>
      <c r="F29" s="18">
        <f>'[1]Table 4 raw data'!D66/1000</f>
        <v>3013.21495</v>
      </c>
      <c r="G29" s="17"/>
      <c r="H29" s="14">
        <f t="shared" si="2"/>
        <v>0.86207896132042272</v>
      </c>
      <c r="I29" s="11"/>
      <c r="J29" s="21"/>
    </row>
    <row r="30" spans="1:17" ht="12.4" customHeight="1" x14ac:dyDescent="0.3">
      <c r="A30" s="11"/>
      <c r="B30" s="11"/>
      <c r="C30" s="11" t="s">
        <v>28</v>
      </c>
      <c r="D30" s="16">
        <v>959492.26521999994</v>
      </c>
      <c r="E30" s="17"/>
      <c r="F30" s="18">
        <f>'[1]Table 4 raw data'!D71/1000</f>
        <v>1088608.76425</v>
      </c>
      <c r="G30" s="17"/>
      <c r="H30" s="14">
        <f t="shared" si="2"/>
        <v>13.456752462761678</v>
      </c>
      <c r="I30" s="11"/>
      <c r="J30" s="21"/>
    </row>
    <row r="31" spans="1:17" ht="12.4" customHeight="1" x14ac:dyDescent="0.3">
      <c r="A31" s="11"/>
      <c r="B31" s="11"/>
      <c r="C31" s="11" t="s">
        <v>29</v>
      </c>
      <c r="D31" s="16">
        <v>42912.091670000002</v>
      </c>
      <c r="E31" s="17"/>
      <c r="F31" s="18">
        <f>'[1]Table 4 raw data'!D79/1000</f>
        <v>45239.468979999998</v>
      </c>
      <c r="G31" s="17"/>
      <c r="H31" s="14">
        <f t="shared" si="2"/>
        <v>5.4235932564132616</v>
      </c>
      <c r="I31" s="11"/>
      <c r="Q31" s="23"/>
    </row>
    <row r="32" spans="1:17" ht="12.4" customHeight="1" x14ac:dyDescent="0.3">
      <c r="A32" s="11"/>
      <c r="B32" s="11"/>
      <c r="C32" s="11" t="s">
        <v>30</v>
      </c>
      <c r="D32" s="16">
        <v>219.24</v>
      </c>
      <c r="E32" s="11"/>
      <c r="F32" s="18">
        <f>'[1]Table 4 raw data'!D82/1000</f>
        <v>220.26</v>
      </c>
      <c r="G32" s="11"/>
      <c r="H32" s="14">
        <f t="shared" si="2"/>
        <v>0.46524356869184214</v>
      </c>
      <c r="I32" s="11"/>
    </row>
    <row r="33" spans="1:9" ht="12.4" customHeight="1" x14ac:dyDescent="0.3">
      <c r="A33" s="11"/>
      <c r="B33" s="11"/>
      <c r="C33" s="11" t="s">
        <v>31</v>
      </c>
      <c r="D33" s="16">
        <v>113224.67087999999</v>
      </c>
      <c r="E33" s="17"/>
      <c r="F33" s="18">
        <f>'[1]Table 4 raw data'!D83/1000</f>
        <v>123638.42134000002</v>
      </c>
      <c r="G33" s="17"/>
      <c r="H33" s="14">
        <f t="shared" si="2"/>
        <v>9.1974217094761279</v>
      </c>
      <c r="I33" s="11"/>
    </row>
    <row r="34" spans="1:9" ht="12.4" customHeight="1" x14ac:dyDescent="0.3">
      <c r="A34" s="11"/>
      <c r="B34" s="11"/>
      <c r="C34" s="11" t="s">
        <v>32</v>
      </c>
      <c r="D34" s="16">
        <v>8650.1</v>
      </c>
      <c r="E34" s="17"/>
      <c r="F34" s="18">
        <f>'[1]Table 4 raw data'!D87/1000</f>
        <v>7121.8760000000002</v>
      </c>
      <c r="G34" s="17"/>
      <c r="H34" s="14">
        <f t="shared" si="2"/>
        <v>-17.667125235546411</v>
      </c>
      <c r="I34" s="11"/>
    </row>
    <row r="35" spans="1:9" ht="12.4" customHeight="1" x14ac:dyDescent="0.3">
      <c r="A35" s="11"/>
      <c r="B35" s="11"/>
      <c r="C35" s="11" t="s">
        <v>33</v>
      </c>
      <c r="D35" s="16">
        <v>25563.266760000006</v>
      </c>
      <c r="E35" s="11"/>
      <c r="F35" s="18">
        <f>'[1]Table 4 raw data'!D88/1000</f>
        <v>32664.704009999998</v>
      </c>
      <c r="G35" s="11"/>
      <c r="H35" s="14">
        <f t="shared" si="2"/>
        <v>27.779850348046796</v>
      </c>
      <c r="I35" s="11"/>
    </row>
    <row r="36" spans="1:9" ht="12.4" customHeight="1" x14ac:dyDescent="0.3">
      <c r="A36" s="11"/>
      <c r="B36" s="11"/>
      <c r="C36" s="11" t="s">
        <v>34</v>
      </c>
      <c r="D36" s="16">
        <v>21369.890739999999</v>
      </c>
      <c r="E36" s="17"/>
      <c r="F36" s="18">
        <f>'[1]Table 4 raw data'!D89/1000</f>
        <v>21347.018740000003</v>
      </c>
      <c r="G36" s="17"/>
      <c r="H36" s="14">
        <f t="shared" si="2"/>
        <v>-0.10702909190445364</v>
      </c>
      <c r="I36" s="11"/>
    </row>
    <row r="37" spans="1:9" ht="12.4" customHeight="1" x14ac:dyDescent="0.3">
      <c r="A37" s="11"/>
      <c r="B37" s="11"/>
      <c r="C37" s="11" t="s">
        <v>35</v>
      </c>
      <c r="D37" s="16">
        <v>4015.9837200000006</v>
      </c>
      <c r="E37" s="17"/>
      <c r="F37" s="18">
        <f>'[1]Table 4 raw data'!D92/1000</f>
        <v>4550.9357900000005</v>
      </c>
      <c r="G37" s="17"/>
      <c r="H37" s="14">
        <f t="shared" si="2"/>
        <v>13.320573670054614</v>
      </c>
      <c r="I37" s="11"/>
    </row>
    <row r="38" spans="1:9" ht="12.4" customHeight="1" x14ac:dyDescent="0.3">
      <c r="A38" s="11"/>
      <c r="B38" s="11"/>
      <c r="C38" s="11" t="s">
        <v>36</v>
      </c>
      <c r="D38" s="16">
        <v>9020.0303100000001</v>
      </c>
      <c r="E38" s="17"/>
      <c r="F38" s="18">
        <f>'[1]Table 4 raw data'!D96/1000</f>
        <v>9507.2368600000009</v>
      </c>
      <c r="G38" s="17"/>
      <c r="H38" s="14">
        <f t="shared" si="2"/>
        <v>5.4013848430183531</v>
      </c>
      <c r="I38" s="11"/>
    </row>
    <row r="39" spans="1:9" ht="12.4" customHeight="1" x14ac:dyDescent="0.3">
      <c r="A39" s="11"/>
      <c r="B39" s="11"/>
      <c r="C39" s="11" t="s">
        <v>37</v>
      </c>
      <c r="D39" s="16">
        <v>31765.443849999996</v>
      </c>
      <c r="E39" s="17"/>
      <c r="F39" s="18">
        <f>'[1]Table 4 raw data'!D98/1000</f>
        <v>32611.478600000006</v>
      </c>
      <c r="G39" s="17"/>
      <c r="H39" s="14">
        <f t="shared" si="2"/>
        <v>2.6633808549790139</v>
      </c>
      <c r="I39" s="11"/>
    </row>
    <row r="40" spans="1:9" ht="12.4" customHeight="1" x14ac:dyDescent="0.3">
      <c r="A40" s="11"/>
      <c r="B40" s="11"/>
      <c r="C40" s="11" t="s">
        <v>38</v>
      </c>
      <c r="D40" s="16">
        <v>25248.549749999998</v>
      </c>
      <c r="E40" s="11"/>
      <c r="F40" s="18">
        <f>'[1]Table 4 raw data'!D99/1000</f>
        <v>25859.830750000001</v>
      </c>
      <c r="G40" s="17"/>
      <c r="H40" s="14">
        <f t="shared" si="2"/>
        <v>2.4210539062743619</v>
      </c>
      <c r="I40" s="11"/>
    </row>
    <row r="41" spans="1:9" ht="12.4" customHeight="1" x14ac:dyDescent="0.3">
      <c r="A41" s="11"/>
      <c r="B41" s="11"/>
      <c r="C41" s="11" t="s">
        <v>39</v>
      </c>
      <c r="D41" s="16">
        <v>2.002E-2</v>
      </c>
      <c r="E41" s="11"/>
      <c r="F41" s="18">
        <f>'[1]Table 4 raw data'!D104/1000</f>
        <v>0</v>
      </c>
      <c r="G41" s="17"/>
      <c r="H41" s="14">
        <v>0</v>
      </c>
      <c r="I41" s="11"/>
    </row>
    <row r="42" spans="1:9" ht="12.4" customHeight="1" x14ac:dyDescent="0.3">
      <c r="A42" s="11"/>
      <c r="B42" s="11"/>
      <c r="C42" s="11" t="s">
        <v>40</v>
      </c>
      <c r="D42" s="16">
        <v>2.589E-2</v>
      </c>
      <c r="E42" s="11"/>
      <c r="F42" s="18">
        <f>'[1]Table 4 raw data'!D107/1000</f>
        <v>0</v>
      </c>
      <c r="G42" s="17"/>
      <c r="H42" s="14">
        <v>0</v>
      </c>
      <c r="I42" s="11"/>
    </row>
    <row r="43" spans="1:9" ht="12.4" customHeight="1" x14ac:dyDescent="0.3">
      <c r="A43" s="11"/>
      <c r="B43" s="11"/>
      <c r="C43" s="11" t="s">
        <v>41</v>
      </c>
      <c r="D43" s="16">
        <v>4275.616</v>
      </c>
      <c r="E43" s="11"/>
      <c r="F43" s="18">
        <f>'[1]Table 4 raw data'!D110/1000</f>
        <v>4261.631800000001</v>
      </c>
      <c r="G43" s="17"/>
      <c r="H43" s="14">
        <f t="shared" si="2"/>
        <v>-0.32706866098356491</v>
      </c>
      <c r="I43" s="11"/>
    </row>
    <row r="44" spans="1:9" ht="12.4" customHeight="1" x14ac:dyDescent="0.3">
      <c r="A44" s="11"/>
      <c r="B44" s="11"/>
      <c r="C44" s="11" t="s">
        <v>42</v>
      </c>
      <c r="D44" s="16">
        <v>9174.9807500000006</v>
      </c>
      <c r="E44" s="11"/>
      <c r="F44" s="18">
        <f>'[1]Table 4 raw data'!D112/1000</f>
        <v>9236.3523799999984</v>
      </c>
      <c r="G44" s="17"/>
      <c r="H44" s="14">
        <f t="shared" si="2"/>
        <v>0.66890200287339496</v>
      </c>
      <c r="I44" s="11"/>
    </row>
    <row r="45" spans="1:9" ht="12.4" customHeight="1" x14ac:dyDescent="0.3">
      <c r="A45" s="11"/>
      <c r="B45" s="11"/>
      <c r="C45" s="11" t="s">
        <v>43</v>
      </c>
      <c r="D45" s="16">
        <v>117.83145999999999</v>
      </c>
      <c r="E45" s="11"/>
      <c r="F45" s="18">
        <f>'[1]Table 4 raw data'!D113/1000</f>
        <v>103.85959</v>
      </c>
      <c r="G45" s="17"/>
      <c r="H45" s="14">
        <f t="shared" si="2"/>
        <v>-11.857503929765445</v>
      </c>
      <c r="I45" s="11"/>
    </row>
    <row r="46" spans="1:9" ht="12.4" customHeight="1" x14ac:dyDescent="0.3">
      <c r="A46" s="11"/>
      <c r="B46" s="11"/>
      <c r="C46" s="11"/>
      <c r="D46" s="16"/>
      <c r="E46" s="11"/>
      <c r="F46" s="18"/>
      <c r="G46" s="17"/>
      <c r="H46" s="14"/>
      <c r="I46" s="11"/>
    </row>
    <row r="47" spans="1:9" ht="12.4" customHeight="1" x14ac:dyDescent="0.3">
      <c r="A47" s="11" t="s">
        <v>44</v>
      </c>
      <c r="B47" s="11"/>
      <c r="C47" s="11"/>
      <c r="D47" s="16">
        <v>119976.11811999997</v>
      </c>
      <c r="E47" s="13"/>
      <c r="F47" s="18">
        <f>SUM(F48:F56)</f>
        <v>116489.60774000014</v>
      </c>
      <c r="G47" s="13"/>
      <c r="H47" s="14">
        <f>(F47/D47-1)*100</f>
        <v>-2.9060036569216408</v>
      </c>
      <c r="I47" s="11"/>
    </row>
    <row r="48" spans="1:9" ht="12.4" customHeight="1" x14ac:dyDescent="0.3">
      <c r="A48" s="11"/>
      <c r="B48" s="11"/>
      <c r="C48" s="11" t="s">
        <v>45</v>
      </c>
      <c r="D48" s="24">
        <v>0.2</v>
      </c>
      <c r="E48" s="16"/>
      <c r="F48" s="18">
        <f>'[1]Table 4 raw data'!D116/1000</f>
        <v>88.829230000000052</v>
      </c>
      <c r="G48" s="17"/>
      <c r="H48" s="25" t="s">
        <v>46</v>
      </c>
      <c r="I48" s="11"/>
    </row>
    <row r="49" spans="1:10" ht="12.4" customHeight="1" x14ac:dyDescent="0.3">
      <c r="A49" s="11"/>
      <c r="B49" s="11"/>
      <c r="C49" s="11" t="s">
        <v>47</v>
      </c>
      <c r="D49" s="24">
        <v>68.724500000000006</v>
      </c>
      <c r="E49" s="16"/>
      <c r="F49" s="18">
        <f>'[1]Table 4 raw data'!D118/1000</f>
        <v>77.763499999999993</v>
      </c>
      <c r="G49" s="11"/>
      <c r="H49" s="14">
        <f t="shared" ref="H49:H94" si="3">(F49/D49-1)*100</f>
        <v>13.152514750925782</v>
      </c>
      <c r="I49" s="11"/>
    </row>
    <row r="50" spans="1:10" ht="12.4" customHeight="1" x14ac:dyDescent="0.3">
      <c r="A50" s="11"/>
      <c r="B50" s="11"/>
      <c r="C50" s="11" t="s">
        <v>48</v>
      </c>
      <c r="D50" s="24">
        <v>74962.14042999997</v>
      </c>
      <c r="E50" s="16"/>
      <c r="F50" s="18">
        <f>'[1]Table 4 raw data'!D119/1000</f>
        <v>67856.451680000129</v>
      </c>
      <c r="G50" s="17"/>
      <c r="H50" s="14">
        <f t="shared" si="3"/>
        <v>-9.4790366300108069</v>
      </c>
      <c r="I50" s="11"/>
    </row>
    <row r="51" spans="1:10" ht="12.4" customHeight="1" x14ac:dyDescent="0.3">
      <c r="A51" s="11"/>
      <c r="B51" s="11"/>
      <c r="C51" s="11" t="s">
        <v>49</v>
      </c>
      <c r="D51" s="24">
        <v>10291.196700000002</v>
      </c>
      <c r="E51" s="16"/>
      <c r="F51" s="18">
        <f>'[1]Table 4 raw data'!D123/1000</f>
        <v>11973.486570000001</v>
      </c>
      <c r="G51" s="17"/>
      <c r="H51" s="14">
        <f t="shared" si="3"/>
        <v>16.34688286543</v>
      </c>
      <c r="I51" s="11"/>
    </row>
    <row r="52" spans="1:10" ht="12.4" customHeight="1" x14ac:dyDescent="0.3">
      <c r="A52" s="11"/>
      <c r="B52" s="11"/>
      <c r="C52" s="11" t="s">
        <v>50</v>
      </c>
      <c r="D52" s="24">
        <v>15264.795540000001</v>
      </c>
      <c r="E52" s="16"/>
      <c r="F52" s="18">
        <f>'[1]Table 4 raw data'!D131/1000</f>
        <v>16118.57733</v>
      </c>
      <c r="G52" s="17"/>
      <c r="H52" s="14">
        <f t="shared" si="3"/>
        <v>5.5931426514213234</v>
      </c>
      <c r="I52" s="11"/>
    </row>
    <row r="53" spans="1:10" ht="12.4" customHeight="1" x14ac:dyDescent="0.3">
      <c r="A53" s="11"/>
      <c r="B53" s="11"/>
      <c r="C53" s="11" t="s">
        <v>51</v>
      </c>
      <c r="D53" s="24">
        <v>10656.888580000001</v>
      </c>
      <c r="E53" s="16"/>
      <c r="F53" s="18">
        <f>'[1]Table 4 raw data'!D133/1000</f>
        <v>11689.216739999998</v>
      </c>
      <c r="G53" s="17"/>
      <c r="H53" s="14">
        <f t="shared" si="3"/>
        <v>9.6869564906345129</v>
      </c>
      <c r="I53" s="11"/>
    </row>
    <row r="54" spans="1:10" ht="12.4" customHeight="1" x14ac:dyDescent="0.3">
      <c r="A54" s="11"/>
      <c r="B54" s="11"/>
      <c r="C54" s="11" t="s">
        <v>52</v>
      </c>
      <c r="D54" s="24">
        <v>8115.0179699999999</v>
      </c>
      <c r="E54" s="16"/>
      <c r="F54" s="18">
        <f>'[1]Table 4 raw data'!D135/1000</f>
        <v>8642.5052300000025</v>
      </c>
      <c r="G54" s="17"/>
      <c r="H54" s="14">
        <f t="shared" si="3"/>
        <v>6.5001366842321717</v>
      </c>
      <c r="I54" s="11"/>
    </row>
    <row r="55" spans="1:10" ht="12.4" customHeight="1" x14ac:dyDescent="0.3">
      <c r="A55" s="11"/>
      <c r="B55" s="11"/>
      <c r="C55" s="11" t="s">
        <v>53</v>
      </c>
      <c r="D55" s="24">
        <v>322.69271000000003</v>
      </c>
      <c r="E55" s="16"/>
      <c r="F55" s="18">
        <f>'[1]Table 4 raw data'!D154/1000</f>
        <v>-127.76329999999997</v>
      </c>
      <c r="G55" s="11"/>
      <c r="H55" s="14">
        <f t="shared" si="3"/>
        <v>-139.59286839792568</v>
      </c>
      <c r="I55" s="11"/>
    </row>
    <row r="56" spans="1:10" ht="12.4" customHeight="1" x14ac:dyDescent="0.3">
      <c r="A56" s="11"/>
      <c r="B56" s="11"/>
      <c r="C56" s="11" t="s">
        <v>54</v>
      </c>
      <c r="D56" s="24">
        <v>294.46169000000003</v>
      </c>
      <c r="E56" s="16"/>
      <c r="F56" s="18">
        <f>'[1]Table 4 raw data'!D158/1000</f>
        <v>170.54075999999995</v>
      </c>
      <c r="G56" s="11"/>
      <c r="H56" s="14">
        <f t="shared" si="3"/>
        <v>-42.083888739482568</v>
      </c>
      <c r="I56" s="11"/>
      <c r="J56" s="26"/>
    </row>
    <row r="57" spans="1:10" ht="12.4" customHeight="1" x14ac:dyDescent="0.3">
      <c r="A57" s="11"/>
      <c r="B57" s="11"/>
      <c r="C57" s="11"/>
      <c r="D57" s="24"/>
      <c r="E57" s="16"/>
      <c r="F57" s="24"/>
      <c r="G57" s="11"/>
      <c r="H57" s="14"/>
      <c r="I57" s="11"/>
      <c r="J57" s="26"/>
    </row>
    <row r="58" spans="1:10" ht="13.5" x14ac:dyDescent="0.3">
      <c r="A58" s="11" t="s">
        <v>55</v>
      </c>
      <c r="B58" s="11"/>
      <c r="C58" s="11"/>
      <c r="D58" s="18">
        <v>4178360.7791900006</v>
      </c>
      <c r="E58" s="16"/>
      <c r="F58" s="18">
        <f>SUM(F79:F92)</f>
        <v>4487500.1764200013</v>
      </c>
      <c r="G58" s="11"/>
      <c r="H58" s="14">
        <f t="shared" si="3"/>
        <v>7.3985807728630171</v>
      </c>
      <c r="I58" s="11"/>
      <c r="J58" s="27"/>
    </row>
    <row r="59" spans="1:10" ht="12.4" customHeight="1" x14ac:dyDescent="0.3">
      <c r="A59" s="11"/>
      <c r="B59" s="11" t="s">
        <v>56</v>
      </c>
      <c r="C59" s="11"/>
      <c r="D59" s="24"/>
      <c r="E59" s="16"/>
      <c r="F59" s="24"/>
      <c r="G59" s="11"/>
      <c r="H59" s="14"/>
      <c r="I59" s="11"/>
      <c r="J59" s="26"/>
    </row>
    <row r="60" spans="1:10" ht="12.4" customHeight="1" x14ac:dyDescent="0.3">
      <c r="A60" s="11"/>
      <c r="B60" s="11"/>
      <c r="C60" s="11" t="s">
        <v>57</v>
      </c>
      <c r="D60" s="24">
        <v>1482357.1928400001</v>
      </c>
      <c r="E60" s="16"/>
      <c r="F60" s="18">
        <f>'[1]Table 4 raw data'!D172/1000</f>
        <v>1570928.0157899999</v>
      </c>
      <c r="G60" s="17"/>
      <c r="H60" s="14">
        <f t="shared" si="3"/>
        <v>5.9749986965226487</v>
      </c>
      <c r="I60" s="28"/>
      <c r="J60" s="26"/>
    </row>
    <row r="61" spans="1:10" ht="12.4" customHeight="1" x14ac:dyDescent="0.3">
      <c r="A61" s="11"/>
      <c r="B61" s="11"/>
      <c r="C61" s="11" t="s">
        <v>58</v>
      </c>
      <c r="D61" s="24">
        <v>1055063.9838299998</v>
      </c>
      <c r="E61" s="16"/>
      <c r="F61" s="18">
        <f>'[1]Table 4 raw data'!D173/1000</f>
        <v>1157198.3960199999</v>
      </c>
      <c r="G61" s="17"/>
      <c r="H61" s="14">
        <f t="shared" si="3"/>
        <v>9.6803998388079506</v>
      </c>
      <c r="I61" s="11"/>
      <c r="J61" s="26"/>
    </row>
    <row r="62" spans="1:10" ht="12.4" customHeight="1" x14ac:dyDescent="0.3">
      <c r="A62" s="11"/>
      <c r="B62" s="11" t="s">
        <v>15</v>
      </c>
      <c r="C62" s="11" t="s">
        <v>59</v>
      </c>
      <c r="D62" s="24">
        <v>147417.30835000001</v>
      </c>
      <c r="E62" s="16"/>
      <c r="F62" s="18">
        <f>'[1]Table 4 raw data'!D174/1000</f>
        <v>156197.46671000001</v>
      </c>
      <c r="G62" s="17"/>
      <c r="H62" s="14">
        <f t="shared" si="3"/>
        <v>5.9559887901046382</v>
      </c>
      <c r="I62" s="11"/>
      <c r="J62" s="26"/>
    </row>
    <row r="63" spans="1:10" ht="12.4" customHeight="1" x14ac:dyDescent="0.3">
      <c r="A63" s="11"/>
      <c r="B63" s="11"/>
      <c r="C63" s="11" t="s">
        <v>60</v>
      </c>
      <c r="D63" s="24">
        <v>14396.267210000002</v>
      </c>
      <c r="E63" s="16"/>
      <c r="F63" s="18">
        <f>'[1]Table 4 raw data'!D175/1000</f>
        <v>15310.83488</v>
      </c>
      <c r="G63" s="17"/>
      <c r="H63" s="14">
        <f t="shared" si="3"/>
        <v>6.3528111604146842</v>
      </c>
      <c r="I63" s="11"/>
      <c r="J63" s="26"/>
    </row>
    <row r="64" spans="1:10" ht="12.4" customHeight="1" x14ac:dyDescent="0.3">
      <c r="A64" s="11"/>
      <c r="B64" s="11"/>
      <c r="C64" s="11" t="s">
        <v>61</v>
      </c>
      <c r="D64" s="24">
        <v>48636.957029999998</v>
      </c>
      <c r="E64" s="16"/>
      <c r="F64" s="18">
        <f>'[1]Table 4 raw data'!D178/1000</f>
        <v>51916.874110000004</v>
      </c>
      <c r="G64" s="17"/>
      <c r="H64" s="14">
        <f t="shared" si="3"/>
        <v>6.7436724669615034</v>
      </c>
      <c r="I64" s="28"/>
      <c r="J64" s="26"/>
    </row>
    <row r="65" spans="1:10" ht="12.4" customHeight="1" x14ac:dyDescent="0.3">
      <c r="A65" s="11"/>
      <c r="B65" s="11"/>
      <c r="C65" s="11" t="s">
        <v>62</v>
      </c>
      <c r="D65" s="24">
        <v>714982.93796999985</v>
      </c>
      <c r="E65" s="16"/>
      <c r="F65" s="18">
        <f>'[1]Table 4 raw data'!D179/1000</f>
        <v>785921.59765999985</v>
      </c>
      <c r="G65" s="17"/>
      <c r="H65" s="14">
        <f t="shared" si="3"/>
        <v>9.9217276277125066</v>
      </c>
      <c r="I65" s="11"/>
      <c r="J65" s="26"/>
    </row>
    <row r="66" spans="1:10" ht="13.5" x14ac:dyDescent="0.3">
      <c r="A66" s="11"/>
      <c r="B66" s="11"/>
      <c r="C66" s="11" t="s">
        <v>63</v>
      </c>
      <c r="D66" s="24">
        <v>31215.760080000007</v>
      </c>
      <c r="E66" s="16"/>
      <c r="F66" s="18">
        <f>'[1]Table 4 raw data'!D180/1000</f>
        <v>32802.829139999994</v>
      </c>
      <c r="G66" s="17"/>
      <c r="H66" s="14">
        <f t="shared" si="3"/>
        <v>5.084191626065282</v>
      </c>
      <c r="I66" s="11"/>
      <c r="J66" s="26"/>
    </row>
    <row r="67" spans="1:10" ht="13.5" x14ac:dyDescent="0.3">
      <c r="A67" s="11"/>
      <c r="B67" s="11"/>
      <c r="C67" s="11" t="s">
        <v>64</v>
      </c>
      <c r="D67" s="24">
        <v>25307.282400000004</v>
      </c>
      <c r="E67" s="16"/>
      <c r="F67" s="18">
        <f>'[1]Table 4 raw data'!D181/1000</f>
        <v>26779.167030000001</v>
      </c>
      <c r="G67" s="11"/>
      <c r="H67" s="14">
        <f t="shared" si="3"/>
        <v>5.8160517069189455</v>
      </c>
      <c r="I67" s="11"/>
      <c r="J67" s="26"/>
    </row>
    <row r="68" spans="1:10" ht="12.4" customHeight="1" x14ac:dyDescent="0.3">
      <c r="A68" s="11"/>
      <c r="B68" s="11"/>
      <c r="C68" s="11" t="s">
        <v>65</v>
      </c>
      <c r="D68" s="24">
        <v>15077.103300000001</v>
      </c>
      <c r="E68" s="16"/>
      <c r="F68" s="18">
        <f>'[1]Table 4 raw data'!D184/1000</f>
        <v>16110.425900000002</v>
      </c>
      <c r="G68" s="11"/>
      <c r="H68" s="14">
        <f t="shared" si="3"/>
        <v>6.8535883812641973</v>
      </c>
      <c r="I68" s="11"/>
      <c r="J68" s="26"/>
    </row>
    <row r="69" spans="1:10" ht="12.4" customHeight="1" x14ac:dyDescent="0.3">
      <c r="A69" s="11"/>
      <c r="B69" s="11"/>
      <c r="C69" s="11" t="s">
        <v>66</v>
      </c>
      <c r="D69" s="24">
        <v>44898.492200000001</v>
      </c>
      <c r="E69" s="16"/>
      <c r="F69" s="18">
        <f>'[1]Table 4 raw data'!D185/1000</f>
        <v>48060.423499999997</v>
      </c>
      <c r="G69" s="11"/>
      <c r="H69" s="14">
        <f t="shared" si="3"/>
        <v>7.0423997445508757</v>
      </c>
      <c r="I69" s="11"/>
      <c r="J69" s="26"/>
    </row>
    <row r="70" spans="1:10" ht="12.4" customHeight="1" x14ac:dyDescent="0.3">
      <c r="A70" s="11"/>
      <c r="B70" s="11"/>
      <c r="C70" s="11" t="s">
        <v>67</v>
      </c>
      <c r="D70" s="24">
        <v>56761.16044</v>
      </c>
      <c r="E70" s="16"/>
      <c r="F70" s="18">
        <f>'[1]Table 4 raw data'!D186/1000</f>
        <v>60449.249230000001</v>
      </c>
      <c r="G70" s="11"/>
      <c r="H70" s="14">
        <f t="shared" si="3"/>
        <v>6.4975570643918346</v>
      </c>
      <c r="I70" s="11"/>
      <c r="J70" s="26"/>
    </row>
    <row r="71" spans="1:10" ht="12.4" customHeight="1" x14ac:dyDescent="0.3">
      <c r="A71" s="11"/>
      <c r="B71" s="11"/>
      <c r="C71" s="11" t="s">
        <v>68</v>
      </c>
      <c r="D71" s="24">
        <v>119054.48401999999</v>
      </c>
      <c r="E71" s="16"/>
      <c r="F71" s="18">
        <f>'[1]Table 4 raw data'!D189/1000</f>
        <v>126478.18779000001</v>
      </c>
      <c r="G71" s="11"/>
      <c r="H71" s="14">
        <f t="shared" si="3"/>
        <v>6.2355515889287449</v>
      </c>
      <c r="I71" s="11"/>
      <c r="J71" s="26"/>
    </row>
    <row r="72" spans="1:10" ht="12.4" customHeight="1" x14ac:dyDescent="0.3">
      <c r="A72" s="11"/>
      <c r="B72" s="11"/>
      <c r="C72" s="11" t="s">
        <v>69</v>
      </c>
      <c r="D72" s="24"/>
      <c r="E72" s="16"/>
      <c r="F72" s="24"/>
      <c r="G72" s="11"/>
      <c r="H72" s="25"/>
      <c r="I72" s="11"/>
      <c r="J72" s="26"/>
    </row>
    <row r="73" spans="1:10" ht="13.5" x14ac:dyDescent="0.3">
      <c r="A73" s="11"/>
      <c r="B73" s="11"/>
      <c r="C73" s="29" t="s">
        <v>70</v>
      </c>
      <c r="D73" s="24">
        <v>61.079180000000001</v>
      </c>
      <c r="E73" s="16"/>
      <c r="F73" s="18">
        <f>'[1]Table 4 raw data'!D193/1000</f>
        <v>61.235170000000011</v>
      </c>
      <c r="G73" s="17"/>
      <c r="H73" s="14">
        <f t="shared" si="3"/>
        <v>0.2553898071323335</v>
      </c>
      <c r="I73" s="11"/>
      <c r="J73" s="26"/>
    </row>
    <row r="74" spans="1:10" ht="13.5" x14ac:dyDescent="0.3">
      <c r="A74" s="11"/>
      <c r="B74" s="11"/>
      <c r="C74" s="29" t="s">
        <v>71</v>
      </c>
      <c r="D74" s="24">
        <v>0</v>
      </c>
      <c r="E74" s="16"/>
      <c r="F74" s="18">
        <f>'[1]Table 4 raw data'!D194/1000</f>
        <v>0</v>
      </c>
      <c r="G74" s="17"/>
      <c r="H74" s="14">
        <v>0</v>
      </c>
      <c r="I74" s="11"/>
      <c r="J74" s="26"/>
    </row>
    <row r="75" spans="1:10" ht="13.5" x14ac:dyDescent="0.3">
      <c r="A75" s="11"/>
      <c r="B75" s="11"/>
      <c r="C75" s="29" t="s">
        <v>72</v>
      </c>
      <c r="D75" s="24">
        <v>20791.491770000001</v>
      </c>
      <c r="E75" s="16"/>
      <c r="F75" s="18">
        <f>'[1]Table 4 raw data'!D195/1000</f>
        <v>43595.647380000002</v>
      </c>
      <c r="G75" s="17"/>
      <c r="H75" s="14">
        <f t="shared" si="3"/>
        <v>109.68022815421099</v>
      </c>
      <c r="I75" s="11"/>
      <c r="J75" s="26"/>
    </row>
    <row r="76" spans="1:10" ht="13.5" x14ac:dyDescent="0.3">
      <c r="A76" s="11"/>
      <c r="B76" s="11"/>
      <c r="C76" s="11" t="s">
        <v>73</v>
      </c>
      <c r="D76" s="24">
        <v>17448.216359999999</v>
      </c>
      <c r="E76" s="16"/>
      <c r="F76" s="18">
        <f>'[1]Table 4 raw data'!D198/1000</f>
        <v>19126.327169999997</v>
      </c>
      <c r="G76" s="17"/>
      <c r="H76" s="14">
        <f t="shared" si="3"/>
        <v>9.6176639226406291</v>
      </c>
      <c r="I76" s="11"/>
      <c r="J76" s="26"/>
    </row>
    <row r="77" spans="1:10" ht="13.5" x14ac:dyDescent="0.3">
      <c r="A77" s="11"/>
      <c r="B77" s="11"/>
      <c r="C77" s="11" t="s">
        <v>74</v>
      </c>
      <c r="D77" s="24">
        <v>1849.36706</v>
      </c>
      <c r="E77" s="16"/>
      <c r="F77" s="18">
        <f>'[1]Table 4 raw data'!D199/1000</f>
        <v>1951.0635100000002</v>
      </c>
      <c r="G77" s="17"/>
      <c r="H77" s="14">
        <f t="shared" si="3"/>
        <v>5.4989867722635921</v>
      </c>
      <c r="I77" s="11"/>
      <c r="J77" s="26"/>
    </row>
    <row r="78" spans="1:10" ht="12.4" customHeight="1" x14ac:dyDescent="0.3">
      <c r="A78" s="11"/>
      <c r="B78" s="11"/>
      <c r="C78" s="11" t="s">
        <v>75</v>
      </c>
      <c r="D78" s="24">
        <v>11380</v>
      </c>
      <c r="E78" s="16"/>
      <c r="F78" s="18">
        <f>'[1]Table 4 raw data'!D200/1000</f>
        <v>11689.682000000001</v>
      </c>
      <c r="G78" s="17"/>
      <c r="H78" s="14">
        <f t="shared" si="3"/>
        <v>2.7212829525483428</v>
      </c>
      <c r="I78" s="11"/>
      <c r="J78" s="26"/>
    </row>
    <row r="79" spans="1:10" ht="12.4" customHeight="1" x14ac:dyDescent="0.3">
      <c r="A79" s="11"/>
      <c r="B79" s="11" t="s">
        <v>76</v>
      </c>
      <c r="C79" s="11"/>
      <c r="D79" s="18">
        <v>3806699.0840400001</v>
      </c>
      <c r="E79" s="16"/>
      <c r="F79" s="18">
        <f>SUM(F60:F78)</f>
        <v>4124577.4229899994</v>
      </c>
      <c r="G79" s="11"/>
      <c r="H79" s="14">
        <f t="shared" si="3"/>
        <v>8.350498212026757</v>
      </c>
      <c r="I79" s="11"/>
      <c r="J79" s="26"/>
    </row>
    <row r="80" spans="1:10" ht="12.4" customHeight="1" x14ac:dyDescent="0.3">
      <c r="A80" s="11"/>
      <c r="B80" s="11"/>
      <c r="C80" s="11" t="s">
        <v>77</v>
      </c>
      <c r="D80" s="24">
        <v>28273.772939999999</v>
      </c>
      <c r="E80" s="16"/>
      <c r="F80" s="18">
        <f>'[1]Table 4 raw data'!D204/1000</f>
        <v>28671.946910000002</v>
      </c>
      <c r="G80" s="11"/>
      <c r="H80" s="14">
        <f t="shared" si="3"/>
        <v>1.4082802845059694</v>
      </c>
      <c r="I80" s="11"/>
      <c r="J80" s="26"/>
    </row>
    <row r="81" spans="1:10" ht="12.4" customHeight="1" x14ac:dyDescent="0.3">
      <c r="A81" s="11"/>
      <c r="B81" s="11"/>
      <c r="C81" s="11" t="s">
        <v>78</v>
      </c>
      <c r="D81" s="24">
        <v>34737.503629999999</v>
      </c>
      <c r="E81" s="16"/>
      <c r="F81" s="18">
        <f>'[1]Table 4 raw data'!D205/1000</f>
        <v>30812.172760000001</v>
      </c>
      <c r="G81" s="11"/>
      <c r="H81" s="14">
        <f t="shared" si="3"/>
        <v>-11.299979733172316</v>
      </c>
      <c r="I81" s="11"/>
      <c r="J81" s="26"/>
    </row>
    <row r="82" spans="1:10" ht="12.4" customHeight="1" x14ac:dyDescent="0.3">
      <c r="A82" s="11"/>
      <c r="B82" s="11"/>
      <c r="C82" s="11" t="s">
        <v>79</v>
      </c>
      <c r="D82" s="24">
        <v>69988.981120000011</v>
      </c>
      <c r="E82" s="16"/>
      <c r="F82" s="18">
        <f>'[1]Table 4 raw data'!D206/1000</f>
        <v>71676.939940000011</v>
      </c>
      <c r="G82" s="11"/>
      <c r="H82" s="14">
        <f t="shared" si="3"/>
        <v>2.4117493825290826</v>
      </c>
      <c r="I82" s="11"/>
    </row>
    <row r="83" spans="1:10" ht="12.4" customHeight="1" x14ac:dyDescent="0.3">
      <c r="A83" s="11"/>
      <c r="B83" s="11"/>
      <c r="C83" s="11" t="s">
        <v>80</v>
      </c>
      <c r="D83" s="24">
        <v>12555.199399999998</v>
      </c>
      <c r="E83" s="16"/>
      <c r="F83" s="18">
        <f>'[1]Table 4 raw data'!D211/1000</f>
        <v>12493.168830000002</v>
      </c>
      <c r="G83" s="11"/>
      <c r="H83" s="14">
        <f t="shared" si="3"/>
        <v>-0.49406280237966893</v>
      </c>
      <c r="I83" s="11"/>
    </row>
    <row r="84" spans="1:10" ht="12.4" customHeight="1" x14ac:dyDescent="0.3">
      <c r="A84" s="11"/>
      <c r="B84" s="11"/>
      <c r="C84" s="11" t="s">
        <v>81</v>
      </c>
      <c r="D84" s="24">
        <v>97869.190629999997</v>
      </c>
      <c r="E84" s="16"/>
      <c r="F84" s="18">
        <f>'[1]Table 4 raw data'!D212/1000</f>
        <v>105548.19895000001</v>
      </c>
      <c r="G84" s="11"/>
      <c r="H84" s="14">
        <f t="shared" si="3"/>
        <v>7.8461957951925232</v>
      </c>
      <c r="I84" s="11"/>
    </row>
    <row r="85" spans="1:10" ht="12.4" customHeight="1" x14ac:dyDescent="0.3">
      <c r="A85" s="11"/>
      <c r="B85" s="11"/>
      <c r="C85" s="11" t="s">
        <v>82</v>
      </c>
      <c r="D85" s="24">
        <v>102605.37550000001</v>
      </c>
      <c r="E85" s="16"/>
      <c r="F85" s="18">
        <f>'[1]Table 4 raw data'!D216/1000</f>
        <v>88827.085350000008</v>
      </c>
      <c r="G85" s="11"/>
      <c r="H85" s="14">
        <f t="shared" si="3"/>
        <v>-13.428429146969989</v>
      </c>
      <c r="I85" s="11"/>
    </row>
    <row r="86" spans="1:10" ht="12.4" customHeight="1" x14ac:dyDescent="0.3">
      <c r="A86" s="11"/>
      <c r="B86" s="11"/>
      <c r="C86" s="11" t="s">
        <v>34</v>
      </c>
      <c r="D86" s="24">
        <v>7183.8611300000002</v>
      </c>
      <c r="E86" s="16"/>
      <c r="F86" s="18">
        <f>'[1]Table 4 raw data'!D220/1000</f>
        <v>7256.21695</v>
      </c>
      <c r="G86" s="11"/>
      <c r="H86" s="14">
        <f t="shared" si="3"/>
        <v>1.0071995921224097</v>
      </c>
      <c r="I86" s="11"/>
    </row>
    <row r="87" spans="1:10" ht="12.4" customHeight="1" x14ac:dyDescent="0.3">
      <c r="A87" s="11"/>
      <c r="B87" s="11"/>
      <c r="C87" s="11" t="s">
        <v>83</v>
      </c>
      <c r="D87" s="24"/>
      <c r="E87" s="16"/>
      <c r="F87" s="24"/>
      <c r="G87" s="17"/>
      <c r="H87" s="14"/>
      <c r="I87" s="11"/>
    </row>
    <row r="88" spans="1:10" ht="12.4" customHeight="1" x14ac:dyDescent="0.3">
      <c r="A88" s="11"/>
      <c r="B88" s="11"/>
      <c r="C88" s="30" t="s">
        <v>84</v>
      </c>
      <c r="D88" s="24">
        <v>4580.4429500000006</v>
      </c>
      <c r="E88" s="16"/>
      <c r="F88" s="18">
        <f>'[1]Table 4 raw data'!D222/1000</f>
        <v>4736.4387900000002</v>
      </c>
      <c r="G88" s="17"/>
      <c r="H88" s="14">
        <f t="shared" si="3"/>
        <v>3.4056933292881508</v>
      </c>
      <c r="I88" s="11"/>
    </row>
    <row r="89" spans="1:10" ht="13.5" x14ac:dyDescent="0.3">
      <c r="A89" s="11"/>
      <c r="B89" s="11"/>
      <c r="C89" s="30" t="s">
        <v>85</v>
      </c>
      <c r="D89" s="24">
        <v>0</v>
      </c>
      <c r="E89" s="16"/>
      <c r="F89" s="18">
        <f>'[1]Table 4 raw data'!D223/1000</f>
        <v>0</v>
      </c>
      <c r="G89" s="17"/>
      <c r="H89" s="14">
        <v>0</v>
      </c>
      <c r="I89" s="11"/>
    </row>
    <row r="90" spans="1:10" ht="12.4" customHeight="1" x14ac:dyDescent="0.3">
      <c r="A90" s="11"/>
      <c r="B90" s="11"/>
      <c r="C90" s="30" t="s">
        <v>86</v>
      </c>
      <c r="D90" s="24">
        <v>3368.91237</v>
      </c>
      <c r="E90" s="16"/>
      <c r="F90" s="18">
        <f>'[1]Table 4 raw data'!D224/1000</f>
        <v>3483.7172099999993</v>
      </c>
      <c r="G90" s="11"/>
      <c r="H90" s="14">
        <f t="shared" si="3"/>
        <v>3.4077716304624195</v>
      </c>
      <c r="I90" s="11"/>
    </row>
    <row r="91" spans="1:10" ht="12.4" customHeight="1" x14ac:dyDescent="0.3">
      <c r="A91" s="11"/>
      <c r="B91" s="11"/>
      <c r="C91" s="11" t="s">
        <v>87</v>
      </c>
      <c r="D91" s="24">
        <v>9823.167980000002</v>
      </c>
      <c r="E91" s="16"/>
      <c r="F91" s="18">
        <f>'[1]Table 4 raw data'!D226/1000</f>
        <v>8703.7757900000015</v>
      </c>
      <c r="G91" s="17"/>
      <c r="H91" s="14">
        <f t="shared" si="3"/>
        <v>-11.395429583196437</v>
      </c>
      <c r="I91" s="11"/>
    </row>
    <row r="92" spans="1:10" ht="12.4" customHeight="1" x14ac:dyDescent="0.3">
      <c r="A92" s="11"/>
      <c r="B92" s="11"/>
      <c r="C92" s="11" t="s">
        <v>88</v>
      </c>
      <c r="D92" s="31">
        <v>675.28750000000002</v>
      </c>
      <c r="E92" s="16"/>
      <c r="F92" s="32">
        <f>'[1]Table 4 raw data'!D227/1000</f>
        <v>713.09195</v>
      </c>
      <c r="G92" s="17"/>
      <c r="H92" s="33">
        <f t="shared" si="3"/>
        <v>5.5982748088776901</v>
      </c>
      <c r="I92" s="11"/>
    </row>
    <row r="93" spans="1:10" ht="12.4" customHeight="1" x14ac:dyDescent="0.3">
      <c r="A93" s="11"/>
      <c r="B93" s="11"/>
      <c r="C93" s="11"/>
      <c r="D93" s="17"/>
      <c r="E93" s="11"/>
      <c r="F93" s="17"/>
      <c r="G93" s="11"/>
      <c r="H93" s="34"/>
      <c r="I93" s="11"/>
    </row>
    <row r="94" spans="1:10" ht="12.4" customHeight="1" x14ac:dyDescent="0.3">
      <c r="A94" s="11" t="s">
        <v>89</v>
      </c>
      <c r="B94" s="11"/>
      <c r="C94" s="11"/>
      <c r="D94" s="12">
        <v>22438817.089860003</v>
      </c>
      <c r="E94" s="13"/>
      <c r="F94" s="12">
        <f>F7+F47+F58</f>
        <v>23844774.996930003</v>
      </c>
      <c r="G94" s="35"/>
      <c r="H94" s="14">
        <f t="shared" si="3"/>
        <v>6.2657398624874183</v>
      </c>
      <c r="I94" s="11" t="s">
        <v>7</v>
      </c>
    </row>
    <row r="95" spans="1:10" ht="12.4" customHeight="1" x14ac:dyDescent="0.3">
      <c r="A95" s="36"/>
      <c r="B95" s="36"/>
      <c r="C95" s="36"/>
      <c r="D95" s="36"/>
      <c r="E95" s="36"/>
      <c r="F95" s="37"/>
      <c r="G95" s="36"/>
      <c r="H95" s="38"/>
      <c r="I95" s="36"/>
    </row>
    <row r="96" spans="1:10" ht="36" customHeight="1" x14ac:dyDescent="0.3">
      <c r="A96" s="39" t="s">
        <v>90</v>
      </c>
      <c r="B96" s="39"/>
      <c r="C96" s="39"/>
      <c r="D96" s="39"/>
      <c r="E96" s="39"/>
      <c r="F96" s="39"/>
      <c r="G96" s="39"/>
      <c r="H96" s="39"/>
      <c r="I96" s="39"/>
    </row>
    <row r="97" spans="1:11" ht="17.149999999999999" customHeight="1" x14ac:dyDescent="0.3">
      <c r="A97" s="40"/>
      <c r="B97" s="40"/>
      <c r="C97" s="40"/>
      <c r="D97" s="40"/>
      <c r="E97" s="40"/>
      <c r="F97" s="40"/>
      <c r="G97" s="40"/>
      <c r="H97" s="40"/>
      <c r="I97" s="40"/>
    </row>
    <row r="98" spans="1:11" x14ac:dyDescent="0.3">
      <c r="A98" s="41">
        <v>1</v>
      </c>
      <c r="B98" s="11" t="s">
        <v>91</v>
      </c>
      <c r="C98" s="11"/>
      <c r="D98" s="42"/>
      <c r="E98" s="42"/>
      <c r="F98" s="42"/>
      <c r="G98" s="42"/>
      <c r="H98" s="42"/>
      <c r="I98" s="42"/>
    </row>
    <row r="99" spans="1:11" x14ac:dyDescent="0.3">
      <c r="A99" s="41">
        <v>2</v>
      </c>
      <c r="B99" s="43" t="s">
        <v>92</v>
      </c>
      <c r="C99" s="43"/>
      <c r="D99" s="43"/>
      <c r="E99" s="43"/>
      <c r="F99" s="43"/>
      <c r="G99" s="43"/>
      <c r="H99" s="43"/>
      <c r="I99" s="41"/>
      <c r="K99" s="22"/>
    </row>
    <row r="100" spans="1:11" x14ac:dyDescent="0.3">
      <c r="A100" s="44">
        <v>3</v>
      </c>
      <c r="B100" s="45" t="s">
        <v>93</v>
      </c>
      <c r="C100" s="45"/>
      <c r="D100" s="45"/>
      <c r="E100" s="45"/>
      <c r="F100" s="45"/>
      <c r="G100" s="45"/>
      <c r="H100" s="45"/>
      <c r="I100" s="44"/>
      <c r="K100" s="22"/>
    </row>
    <row r="101" spans="1:11" ht="24.75" customHeight="1" x14ac:dyDescent="0.3">
      <c r="A101" s="42">
        <v>4</v>
      </c>
      <c r="B101" s="46" t="s">
        <v>94</v>
      </c>
      <c r="C101" s="46"/>
      <c r="D101" s="46"/>
      <c r="E101" s="46"/>
      <c r="F101" s="46"/>
      <c r="G101" s="46"/>
      <c r="H101" s="46"/>
      <c r="I101" s="42"/>
      <c r="K101" s="22"/>
    </row>
    <row r="102" spans="1:11" x14ac:dyDescent="0.3">
      <c r="A102" s="41">
        <v>5</v>
      </c>
      <c r="B102" s="43" t="s">
        <v>95</v>
      </c>
      <c r="C102" s="43"/>
      <c r="D102" s="43"/>
      <c r="E102" s="43"/>
      <c r="F102" s="43"/>
      <c r="G102" s="43"/>
      <c r="H102" s="43"/>
      <c r="I102" s="41"/>
      <c r="K102" s="22"/>
    </row>
    <row r="103" spans="1:11" x14ac:dyDescent="0.3">
      <c r="A103" s="41">
        <v>6</v>
      </c>
      <c r="B103" s="11" t="s">
        <v>96</v>
      </c>
      <c r="D103" s="11"/>
      <c r="E103" s="11"/>
      <c r="F103" s="11"/>
      <c r="G103" s="11"/>
      <c r="H103" s="47"/>
      <c r="I103" s="11"/>
    </row>
  </sheetData>
  <mergeCells count="10">
    <mergeCell ref="B99:H99"/>
    <mergeCell ref="B100:H100"/>
    <mergeCell ref="B101:H101"/>
    <mergeCell ref="B102:H102"/>
    <mergeCell ref="A1:I1"/>
    <mergeCell ref="A2:I2"/>
    <mergeCell ref="A3:I3"/>
    <mergeCell ref="H4:I4"/>
    <mergeCell ref="H5:I5"/>
    <mergeCell ref="A96:I96"/>
  </mergeCells>
  <printOptions horizontalCentered="1"/>
  <pageMargins left="0.7" right="0.7" top="0.5" bottom="0.75" header="0.3" footer="0.3"/>
  <pageSetup scale="98" firstPageNumber="7" orientation="portrait" useFirstPageNumber="1" r:id="rId1"/>
  <headerFooter>
    <oddFooter>&amp;C&amp;P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2018-01-03T21:00:03Z</dcterms:created>
  <dcterms:modified xsi:type="dcterms:W3CDTF">2018-01-03T21:00:24Z</dcterms:modified>
</cp:coreProperties>
</file>