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stateofwa.sharepoint.com/sites/DOR-CECCustomerExperienceTeam/Shared Documents/General/Drupal docs/"/>
    </mc:Choice>
  </mc:AlternateContent>
  <xr:revisionPtr revIDLastSave="0" documentId="8_{F6E709A9-05E7-4374-8A59-A16E8794D610}" xr6:coauthVersionLast="47" xr6:coauthVersionMax="47" xr10:uidLastSave="{00000000-0000-0000-0000-000000000000}"/>
  <workbookProtection workbookAlgorithmName="SHA-512" workbookHashValue="PHmfkN1KB4Wmmz7gzScxIYUpbtabPpi9lmQUom16RgZlybL00BAnPiRU6EcAaelo9gxm5Nr5emvl18YgNAVnTQ==" workbookSaltValue="DNGR4zyOdDJsOqmILlMmTg==" workbookSpinCount="100000" lockStructure="1"/>
  <bookViews>
    <workbookView xWindow="-19590" yWindow="2175" windowWidth="21600" windowHeight="11235" xr2:uid="{00000000-000D-0000-FFFF-FFFF00000000}"/>
  </bookViews>
  <sheets>
    <sheet name="Lid lift Ex after initial year" sheetId="6" r:id="rId1"/>
  </sheets>
  <calcPr calcId="191028" fullPrecision="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6" l="1"/>
  <c r="E219" i="6"/>
  <c r="E96" i="6"/>
  <c r="E67" i="6"/>
  <c r="G80" i="6"/>
  <c r="F214" i="6"/>
  <c r="E195" i="6"/>
  <c r="N195" i="6"/>
  <c r="C195" i="6"/>
  <c r="N193" i="6"/>
  <c r="N189" i="6"/>
  <c r="B173" i="6"/>
  <c r="N171" i="6"/>
  <c r="F173" i="6"/>
  <c r="N164" i="6"/>
  <c r="N202" i="6"/>
  <c r="F152" i="6"/>
  <c r="F150" i="6"/>
  <c r="N150" i="6"/>
  <c r="N147" i="6"/>
  <c r="N197" i="6"/>
  <c r="N144" i="6"/>
  <c r="F102" i="6"/>
  <c r="E82" i="6"/>
  <c r="N82" i="6"/>
  <c r="C82" i="6"/>
  <c r="N80" i="6"/>
  <c r="N76" i="6"/>
  <c r="B43" i="6"/>
  <c r="N41" i="6"/>
  <c r="F43" i="6"/>
  <c r="N34" i="6"/>
  <c r="N89" i="6"/>
  <c r="F22" i="6"/>
  <c r="B22" i="6"/>
  <c r="B152" i="6"/>
  <c r="J20" i="6"/>
  <c r="F16" i="6"/>
  <c r="N16" i="6"/>
  <c r="N85" i="6"/>
  <c r="N12" i="6"/>
  <c r="N84" i="6"/>
  <c r="N3" i="6"/>
  <c r="N22" i="6"/>
  <c r="N87" i="6"/>
  <c r="N91" i="6"/>
  <c r="B96" i="6"/>
  <c r="N96" i="6"/>
  <c r="F237" i="6"/>
  <c r="N152" i="6"/>
  <c r="N200" i="6"/>
  <c r="N198" i="6"/>
  <c r="N173" i="6"/>
  <c r="N55" i="6"/>
  <c r="N59" i="6"/>
  <c r="F255" i="6"/>
  <c r="N43" i="6"/>
  <c r="N112" i="6"/>
  <c r="N24" i="6"/>
  <c r="N36" i="6"/>
  <c r="B102" i="6"/>
  <c r="N102" i="6"/>
  <c r="B107" i="6"/>
  <c r="N107" i="6"/>
  <c r="N115" i="6"/>
  <c r="N120" i="6"/>
  <c r="B131" i="6"/>
  <c r="N204" i="6"/>
  <c r="B209" i="6"/>
  <c r="N209" i="6"/>
  <c r="N154" i="6"/>
  <c r="B161" i="6"/>
  <c r="N161" i="6"/>
  <c r="F164" i="6"/>
  <c r="B31" i="6"/>
  <c r="N31" i="6"/>
  <c r="F34" i="6"/>
  <c r="F131" i="6"/>
  <c r="F125" i="6"/>
  <c r="F137" i="6"/>
  <c r="N224" i="6"/>
  <c r="N49" i="6"/>
  <c r="N47" i="6"/>
  <c r="N166" i="6"/>
  <c r="N131" i="6"/>
  <c r="B137" i="6"/>
  <c r="N137" i="6"/>
  <c r="B237" i="6"/>
  <c r="F67" i="6"/>
  <c r="N67" i="6"/>
  <c r="F63" i="6"/>
  <c r="N63" i="6"/>
  <c r="B125" i="6"/>
  <c r="N125" i="6"/>
  <c r="B214" i="6"/>
  <c r="N214" i="6"/>
  <c r="B219" i="6"/>
  <c r="N219" i="6"/>
  <c r="N227" i="6"/>
  <c r="N232" i="6"/>
  <c r="N240" i="6"/>
  <c r="N179" i="6"/>
  <c r="N177" i="6"/>
  <c r="N237" i="6"/>
  <c r="F260" i="6"/>
  <c r="F252" i="6"/>
  <c r="N242" i="6"/>
  <c r="N247" i="6"/>
  <c r="B252" i="6"/>
  <c r="N252" i="6"/>
  <c r="B255" i="6"/>
  <c r="N255" i="6"/>
  <c r="B260" i="6"/>
  <c r="N260" i="6"/>
</calcChain>
</file>

<file path=xl/sharedStrings.xml><?xml version="1.0" encoding="utf-8"?>
<sst xmlns="http://schemas.openxmlformats.org/spreadsheetml/2006/main" count="386" uniqueCount="225">
  <si>
    <t>Lid Lift Highest Lawful Levy Calculation With Exemption Condition</t>
  </si>
  <si>
    <t>TAXING DISTRICT</t>
  </si>
  <si>
    <t>Levy for</t>
  </si>
  <si>
    <t>Taxes</t>
  </si>
  <si>
    <t>Instructions for electronic version of form - Fill in highlighted cells all other self populate.</t>
  </si>
  <si>
    <t>Step 1 - Calculate levy rate for property not subject to the levy lid lift and excess levies.</t>
  </si>
  <si>
    <t>1-A</t>
  </si>
  <si>
    <t>Highest regular tax which could have been lawfully levied beginning with the 1985 levy (refund levy not included).</t>
  </si>
  <si>
    <t>Year</t>
  </si>
  <si>
    <t>×</t>
  </si>
  <si>
    <t>=</t>
  </si>
  <si>
    <t>.</t>
  </si>
  <si>
    <t>Highest Lawful Levy Since 1985</t>
  </si>
  <si>
    <t>Limit Factor/Max Increase 101%</t>
  </si>
  <si>
    <t xml:space="preserve">1-B
</t>
  </si>
  <si>
    <t>Current year's assessed value of new construction, improvements, and wind turbines, solar, biomass, and geothermal facilities in original districts before annexation occurred times last year's levy rate (if an error occurred or an error correction was made in the previous year, use the rate that would have been levied had no error occurred).</t>
  </si>
  <si>
    <t>÷</t>
  </si>
  <si>
    <t>A.V.</t>
  </si>
  <si>
    <t>Last Year's Levy Rate</t>
  </si>
  <si>
    <t>1-C</t>
  </si>
  <si>
    <t>Tax increment  finance area increment AV increase (RCW 84.55.010(1)(e))  (value included in 1-B &amp;1-D cannot be included in 1-C)</t>
  </si>
  <si>
    <t xml:space="preserve">1-D
</t>
  </si>
  <si>
    <r>
      <t xml:space="preserve">Current year's state assessed property value </t>
    </r>
    <r>
      <rPr>
        <sz val="11"/>
        <color indexed="8"/>
        <rFont val="Arial"/>
        <family val="2"/>
      </rPr>
      <t>less last year's state assessed property value. The remainder is to be multiplied by last year's regular levy rate (or the rate that should have been levied).</t>
    </r>
  </si>
  <si>
    <t>-</t>
  </si>
  <si>
    <t>Current Year's A.V.</t>
  </si>
  <si>
    <t>Previous Year's A.V.</t>
  </si>
  <si>
    <t>Remainder</t>
  </si>
  <si>
    <t>Remainder from Line 1-D</t>
  </si>
  <si>
    <t>1-E</t>
  </si>
  <si>
    <t>Regular property tax limit: …………………………………….………….</t>
  </si>
  <si>
    <t>1A+1B+1C+1D</t>
  </si>
  <si>
    <t xml:space="preserve">Parts I-F through 1-H are used in calculating the additional levy limit due to annexation. </t>
  </si>
  <si>
    <t xml:space="preserve">1-F
</t>
  </si>
  <si>
    <t>To find the rate to be used in 1- G, take the levy limit as shown in Line 1-E above and divide it by the current assessed value of the district, excluding the annexed area.</t>
  </si>
  <si>
    <t>Total in Line1- E</t>
  </si>
  <si>
    <t>Assessed Value Less Annexed AV</t>
  </si>
  <si>
    <t>1-G</t>
  </si>
  <si>
    <t>Annexed area's current assessed value including new construction and improvements, times the rate in Line 1-F.</t>
  </si>
  <si>
    <t>Annexed Area's A.V.</t>
  </si>
  <si>
    <t>Rate in Line1- F</t>
  </si>
  <si>
    <t>1-H</t>
  </si>
  <si>
    <t>Regular property tax limit including annexation …………………………</t>
  </si>
  <si>
    <t>1E+1G</t>
  </si>
  <si>
    <t>1-I</t>
  </si>
  <si>
    <t>Statutory maximum calculation</t>
  </si>
  <si>
    <t>Only enter fire/RFA rate, library rate, &amp; firefighter pension fund rate for cities annexed to a fire/RFA or library, or has a firefighters pension fund.</t>
  </si>
  <si>
    <t>+</t>
  </si>
  <si>
    <t xml:space="preserve">                                                                                                  ,,,,,,,,,,,,,,,,,,,,,,,,,,,,</t>
  </si>
  <si>
    <t>District base levy rate</t>
  </si>
  <si>
    <t>Fire or RFA Rate</t>
  </si>
  <si>
    <t>Library Rate</t>
  </si>
  <si>
    <t>Firefighter Pension Fund</t>
  </si>
  <si>
    <t>Statutory Rate Limit</t>
  </si>
  <si>
    <t>A.V. of District</t>
  </si>
  <si>
    <t>Statutory Amount</t>
  </si>
  <si>
    <t>1-J</t>
  </si>
  <si>
    <r>
      <t xml:space="preserve">Highest lawful Levy For This Tax Year  (Lesser of 1-H and 1-I) </t>
    </r>
    <r>
      <rPr>
        <sz val="11"/>
        <color indexed="8"/>
        <rFont val="Arial"/>
        <family val="2"/>
      </rPr>
      <t xml:space="preserve">…………………………………… </t>
    </r>
  </si>
  <si>
    <t>1-K</t>
  </si>
  <si>
    <r>
      <rPr>
        <b/>
        <sz val="11"/>
        <color rgb="FF000000"/>
        <rFont val="Arial"/>
        <family val="2"/>
      </rPr>
      <t>New highest lawful levy since 1985</t>
    </r>
    <r>
      <rPr>
        <sz val="11"/>
        <color rgb="FF000000"/>
        <rFont val="Arial"/>
        <family val="2"/>
      </rPr>
      <t xml:space="preserve"> (From step 1, lesser of I &amp; H minus C, unless A (before limit factor increase) is greater than I or H minus C, then  A before the limit factor increase.)</t>
    </r>
  </si>
  <si>
    <t>1-L</t>
  </si>
  <si>
    <t>Tax Base For Excess Levies</t>
  </si>
  <si>
    <t>1. Regular levy assessed value (including state-assessed property, and excluding</t>
  </si>
  <si>
    <t>boats, timber assessed value, and the senior citizen exemption for the regular levy)</t>
  </si>
  <si>
    <t>2. Less assessed value of the senior citizen exemption of less than $40,000 income or 65%</t>
  </si>
  <si>
    <t>of the median household income for the county based on lower of frozen or market value.</t>
  </si>
  <si>
    <t>3. Plus Timber Assessed Value (TAV) ………………………………...………..</t>
  </si>
  <si>
    <t>4. Tax base for excess and voted bond levies ………………………...…..……</t>
  </si>
  <si>
    <t>(1-2+3)</t>
  </si>
  <si>
    <r>
      <t>Excess Levy Rate Computation -</t>
    </r>
    <r>
      <rPr>
        <sz val="11"/>
        <color indexed="8"/>
        <rFont val="Arial"/>
        <family val="2"/>
      </rPr>
      <t xml:space="preserve"> Excess levy amount divided by the assessed value in Line 1-L4 above.</t>
    </r>
  </si>
  <si>
    <t>Levy Amount</t>
  </si>
  <si>
    <t>A.V. from Line 1- L4 above</t>
  </si>
  <si>
    <r>
      <t xml:space="preserve">Bond Levy Rate Computation </t>
    </r>
    <r>
      <rPr>
        <sz val="11"/>
        <color indexed="8"/>
        <rFont val="Arial"/>
        <family val="2"/>
      </rPr>
      <t>- Bond levy amount divided by the assessed value in Line 1-L4 above.</t>
    </r>
  </si>
  <si>
    <t>Population:</t>
  </si>
  <si>
    <r>
      <t xml:space="preserve">           </t>
    </r>
    <r>
      <rPr>
        <sz val="9"/>
        <rFont val="Arial"/>
        <family val="2"/>
      </rPr>
      <t>Less than 10,000          10,000 or more</t>
    </r>
  </si>
  <si>
    <t>Was a resolution/ordinance adopted authorizing an increase over the previous year's levy?</t>
  </si>
  <si>
    <t xml:space="preserve">      Yes        No</t>
  </si>
  <si>
    <t>Was a second resolution/ordinance adopted authorizing an increase over the IPD?</t>
  </si>
  <si>
    <t xml:space="preserve">     Yes          No            N/A</t>
  </si>
  <si>
    <t xml:space="preserve">If so, what was the percentage increase? </t>
  </si>
  <si>
    <t>Calculated % Increase</t>
  </si>
  <si>
    <t>1-M</t>
  </si>
  <si>
    <t xml:space="preserve">Previous year's actual levy adjusted by the increases as stated in ordinance or resolution (RCW 84.55.120).  </t>
  </si>
  <si>
    <t>Previous Year's Actual Levy</t>
  </si>
  <si>
    <t>Plus Resolution Increase Amount</t>
  </si>
  <si>
    <t>Resolution Percentage of Increase</t>
  </si>
  <si>
    <t>1-N</t>
  </si>
  <si>
    <t>Amount for new construction, improvements, &amp; certain green energy (Line 1-B)</t>
  </si>
  <si>
    <t>1-O</t>
  </si>
  <si>
    <t>Amount for increment value increase (Line 1-C)</t>
  </si>
  <si>
    <t>1-P</t>
  </si>
  <si>
    <t>Amount for increase in value of state-assessed property (Line 1-D)</t>
  </si>
  <si>
    <t>1-Q</t>
  </si>
  <si>
    <t>Amount for increase in annexation (Line 1-G ) …………………………………………..</t>
  </si>
  <si>
    <t>1-R</t>
  </si>
  <si>
    <t>Total levy amount authorized, including the annexation ……………………………</t>
  </si>
  <si>
    <t xml:space="preserve">       Lesser of 1-M+        (1-N+1-O+1-P+1-Q)</t>
  </si>
  <si>
    <t>1-S</t>
  </si>
  <si>
    <t>Total levy amount authorized by resolution (1-R) plus amount refunded or to be refunded (RCW 84.55.070).</t>
  </si>
  <si>
    <t>Total from  1-R</t>
  </si>
  <si>
    <t>Amount to be Refunded</t>
  </si>
  <si>
    <t>Amount allowable per 
Resolution/Ordinance</t>
  </si>
  <si>
    <t>1-T</t>
  </si>
  <si>
    <t>Levy limit from line 1-H, plus amount refunded or to be refunded (RCW 84.55.070).</t>
  </si>
  <si>
    <t>Line 1-H</t>
  </si>
  <si>
    <t>Total</t>
  </si>
  <si>
    <t>1-U</t>
  </si>
  <si>
    <t>Amount of taxes recovered due to a settlement of highly valued disputed property (RCW 84.52.018).</t>
  </si>
  <si>
    <t>―</t>
  </si>
  <si>
    <t>Lesser of 1-S and 1-T</t>
  </si>
  <si>
    <t>Amount Held in Abeyance</t>
  </si>
  <si>
    <t>1-V</t>
  </si>
  <si>
    <t>Statutory limit from line 1-I on page 1 (dollar amount, not the rate) …………………</t>
  </si>
  <si>
    <t>1-W</t>
  </si>
  <si>
    <t>Lesser of I-U and 1-V ……………………………………………………………………</t>
  </si>
  <si>
    <t>1-X</t>
  </si>
  <si>
    <t>Levy Corrections</t>
  </si>
  <si>
    <t>Year of Error:</t>
  </si>
  <si>
    <t>1. Minus amount over levied (if applicable) …………………………………………..</t>
  </si>
  <si>
    <t>2. Plus amount under levied (if applicable) ………………………………………….</t>
  </si>
  <si>
    <t>1-Y</t>
  </si>
  <si>
    <r>
      <t>Total:</t>
    </r>
    <r>
      <rPr>
        <sz val="11"/>
        <color indexed="8"/>
        <rFont val="Arial"/>
        <family val="2"/>
      </rPr>
      <t xml:space="preserve"> 1W +/- 1X ………………………………………………………………………….</t>
    </r>
  </si>
  <si>
    <t>1-Z</t>
  </si>
  <si>
    <r>
      <t xml:space="preserve">Regular Levy Rate Computation </t>
    </r>
    <r>
      <rPr>
        <b/>
        <u/>
        <sz val="11"/>
        <color rgb="FF000000"/>
        <rFont val="Arial"/>
        <family val="2"/>
      </rPr>
      <t>Without</t>
    </r>
    <r>
      <rPr>
        <b/>
        <sz val="11"/>
        <color rgb="FF000000"/>
        <rFont val="Arial"/>
        <family val="2"/>
      </rPr>
      <t xml:space="preserve"> Levy Error Correction</t>
    </r>
  </si>
  <si>
    <t>Use this rate in next year's levy calculations unless it's changed due to levy error, other limitation, or there's a road levy shift.</t>
  </si>
  <si>
    <t>Lesser of 1-V and 1-W</t>
  </si>
  <si>
    <t>TV on  line 1-I</t>
  </si>
  <si>
    <t>rate w/o error correction</t>
  </si>
  <si>
    <t>1-AA</t>
  </si>
  <si>
    <r>
      <t>Regular Levy Rate Computation:</t>
    </r>
    <r>
      <rPr>
        <sz val="11"/>
        <color indexed="8"/>
        <rFont val="Arial"/>
        <family val="2"/>
      </rPr>
      <t xml:space="preserve"> Lesser of 1-V and 1-Y divided by the assessed value in line L-1.</t>
    </r>
  </si>
  <si>
    <t>Use this rate for the current year's tax roll unless it is changed due to another levy limitation such as the $5.90 limit.</t>
  </si>
  <si>
    <t>Lesser of 1-V and 1-Y</t>
  </si>
  <si>
    <t>Amount on line 1-I</t>
  </si>
  <si>
    <t>rate before aggregate check</t>
  </si>
  <si>
    <t>1-AB</t>
  </si>
  <si>
    <t>Road Levy Shift Rate Computation -  (Do not enter a shift amount in both shift fields.)</t>
  </si>
  <si>
    <t>1-AC</t>
  </si>
  <si>
    <t>OR</t>
  </si>
  <si>
    <r>
      <t xml:space="preserve">Amount shifted </t>
    </r>
    <r>
      <rPr>
        <b/>
        <sz val="10"/>
        <rFont val="Arial"/>
        <family val="2"/>
      </rPr>
      <t>TO</t>
    </r>
    <r>
      <rPr>
        <sz val="10"/>
        <rFont val="Arial"/>
        <family val="2"/>
      </rPr>
      <t xml:space="preserve"> this taxing district</t>
    </r>
  </si>
  <si>
    <r>
      <t>Amount shifted</t>
    </r>
    <r>
      <rPr>
        <b/>
        <sz val="10"/>
        <rFont val="Arial"/>
        <family val="2"/>
      </rPr>
      <t xml:space="preserve"> FROM</t>
    </r>
    <r>
      <rPr>
        <sz val="10"/>
        <rFont val="Arial"/>
        <family val="2"/>
      </rPr>
      <t xml:space="preserve"> this taxing district</t>
    </r>
  </si>
  <si>
    <t>1-AD</t>
  </si>
  <si>
    <t>Post Shift Levy Amount</t>
  </si>
  <si>
    <t>Post Shift Levy Rate</t>
  </si>
  <si>
    <t>Step 2 - Calculate the levy limitation amounts for property subject to the levy lid lift.</t>
  </si>
  <si>
    <t>2-A</t>
  </si>
  <si>
    <t>Limit Factor/Max Increase 101% Or voter approved limit factor</t>
  </si>
  <si>
    <t xml:space="preserve">2-B
</t>
  </si>
  <si>
    <t>2-C</t>
  </si>
  <si>
    <t>Tax increment  finance area increment AV increase (RCW 84.55.010(1)(e))  (value included in 2-B &amp;2-D cannot be included in 2-C)</t>
  </si>
  <si>
    <t>2-D</t>
  </si>
  <si>
    <t>State AV Increase</t>
  </si>
  <si>
    <t>2-E</t>
  </si>
  <si>
    <t>Regular property tax limit: …………………………….………….</t>
  </si>
  <si>
    <t>2-A+2-B+2-C+2-D</t>
  </si>
  <si>
    <t xml:space="preserve">Parts 2-F through 2-H are used in calculating the additional levy limit due to annexation. </t>
  </si>
  <si>
    <t xml:space="preserve">2-F
</t>
  </si>
  <si>
    <t>To find the rate to be used in 2-G, take the levy limit as shown in 2-E above and divide it by the current assessed value of the district, excluding the annexed area.</t>
  </si>
  <si>
    <t>Total in Line 2-E</t>
  </si>
  <si>
    <t>AV subjec to lid lift Less Annexed AV</t>
  </si>
  <si>
    <t>2-G</t>
  </si>
  <si>
    <t>Annexed area's current assessed value including new construction and improvements, times the rate in Line 2-F.</t>
  </si>
  <si>
    <t>Rate in Line 2-F</t>
  </si>
  <si>
    <t>2-H</t>
  </si>
  <si>
    <t>Regular property tax limit including annexation ………………</t>
  </si>
  <si>
    <t>2-E + 2-G</t>
  </si>
  <si>
    <t>2-I</t>
  </si>
  <si>
    <t>A.V. of District Subject to Lid Lift</t>
  </si>
  <si>
    <t>2-J</t>
  </si>
  <si>
    <r>
      <t xml:space="preserve">Highest lawful Levy For This Tax Year  (Lesser of 2-H and2-I) </t>
    </r>
    <r>
      <rPr>
        <sz val="11"/>
        <color indexed="8"/>
        <rFont val="Arial"/>
        <family val="2"/>
      </rPr>
      <t xml:space="preserve">…………………………………… </t>
    </r>
  </si>
  <si>
    <t>2-K</t>
  </si>
  <si>
    <r>
      <rPr>
        <b/>
        <sz val="11"/>
        <color rgb="FF000000"/>
        <rFont val="Arial"/>
        <family val="2"/>
      </rPr>
      <t>New highest lawful levy since 1985</t>
    </r>
    <r>
      <rPr>
        <sz val="11"/>
        <color rgb="FF000000"/>
        <rFont val="Arial"/>
        <family val="2"/>
      </rPr>
      <t xml:space="preserve"> (From Step 2, lesser of I &amp; H minus C, unless A (before limit factor increase) is greater than I or H minus C, then  A before the limit factor increase)</t>
    </r>
  </si>
  <si>
    <t>Amount for new construction, improvements, &amp; certain green energy (Line 2-B)</t>
  </si>
  <si>
    <t>2-L</t>
  </si>
  <si>
    <t>Amount for increment value increase (Line 2-C)</t>
  </si>
  <si>
    <t>2-M</t>
  </si>
  <si>
    <t>Amount for increase in value of state-assessed property (Line 2-D)</t>
  </si>
  <si>
    <t>2-N</t>
  </si>
  <si>
    <t>Amount for increase in annexation (Line 2-G)</t>
  </si>
  <si>
    <t>2-O</t>
  </si>
  <si>
    <t>Lesser of 2J+(2K+2L+2M+2N)</t>
  </si>
  <si>
    <t>2-P</t>
  </si>
  <si>
    <t>Total levy amount authorized by resolution (2-O) plus amount refunded or to be refunded (RCW 84.55.070).</t>
  </si>
  <si>
    <t>Total from Line 2-O</t>
  </si>
  <si>
    <t>2-Q</t>
  </si>
  <si>
    <t>Levy limit from line 2-H plus amount refunded or to be refunded (RCW 84.55.070).</t>
  </si>
  <si>
    <t>Line 2-H</t>
  </si>
  <si>
    <t>2-R</t>
  </si>
  <si>
    <t>Lesser of 2-P and 2-Q</t>
  </si>
  <si>
    <t>2-S</t>
  </si>
  <si>
    <t>Statutory limit from line 2-I (dollar amount, not the rate) …………………….................</t>
  </si>
  <si>
    <t>2-T</t>
  </si>
  <si>
    <t>Lesser of 2-R and 2-S ……………………………………………………………………..</t>
  </si>
  <si>
    <t>2-U</t>
  </si>
  <si>
    <t>(If the error occured in the 2024 tax year or a subsequent year &amp; correction results in a rate greater than the statutory maximum rate limit, please contact DOR for additional instructions.)</t>
  </si>
  <si>
    <t>1. Minus amount over levied (if applicable) ……………………………………………...</t>
  </si>
  <si>
    <t>2. Plus amount under levied (if applicable) ……………………………………………....</t>
  </si>
  <si>
    <t>2-V</t>
  </si>
  <si>
    <r>
      <t>Total:</t>
    </r>
    <r>
      <rPr>
        <sz val="11"/>
        <color indexed="8"/>
        <rFont val="Arial"/>
        <family val="2"/>
      </rPr>
      <t xml:space="preserve"> 2T +/- 2U ………………………………………………………………………….</t>
    </r>
    <r>
      <rPr>
        <b/>
        <sz val="11"/>
        <color rgb="FF000000"/>
        <rFont val="Arial"/>
        <family val="2"/>
      </rPr>
      <t>...</t>
    </r>
  </si>
  <si>
    <t>Step 3 - Determine levy amount not subject to the lid lift &amp; total district allowable levy amount</t>
  </si>
  <si>
    <t>3-A</t>
  </si>
  <si>
    <t>x</t>
  </si>
  <si>
    <t>Levy rate for parcels not subject to the lid lift (rate from Step 1-AD)</t>
  </si>
  <si>
    <t>AV of parcels not subject to the lid lift (dfference between1-I and 2-I)</t>
  </si>
  <si>
    <t>Levy amount from parcels not subject to the lid lift</t>
  </si>
  <si>
    <t>3-B</t>
  </si>
  <si>
    <t>Allowable levy amount from Step 2, (2-V) (subject to the lid lift).......................</t>
  </si>
  <si>
    <t>3-C</t>
  </si>
  <si>
    <t>Total levy amount (3-A +3-B) …......................................................</t>
  </si>
  <si>
    <t>3-D</t>
  </si>
  <si>
    <t>Total amount certified by county legislative authority or taxing district as applicable (RCW 84.52.020 &amp; RCW 84.52.70)..........................................</t>
  </si>
  <si>
    <t>Total levy amount (lesser of 3-C and 3-D)  …..............................................................</t>
  </si>
  <si>
    <t>3-E</t>
  </si>
  <si>
    <t>Step 4 - Calculate the levy amount and rate subject to the lid lift</t>
  </si>
  <si>
    <t>4-A</t>
  </si>
  <si>
    <t>Lesser Levy Limit, 3-E</t>
  </si>
  <si>
    <t>Levy Amount Not Subject to Lid Lift, 3-A</t>
  </si>
  <si>
    <t>Levy Amount Subject to Lid Lift</t>
  </si>
  <si>
    <t>4-B</t>
  </si>
  <si>
    <t>Levy Amount Subject to Lid Lift, 4-A</t>
  </si>
  <si>
    <t>Assessed Value Subject to Lid Lift</t>
  </si>
  <si>
    <t>Levy Rate Subject to Lid Lift</t>
  </si>
  <si>
    <t>Step 5 - Determine Levy Rate  Representing Lid Lift</t>
  </si>
  <si>
    <t>5-A</t>
  </si>
  <si>
    <t>Levy Rate for Parcels Subject to Lid lift (4-B)</t>
  </si>
  <si>
    <t>Levy Rate for parcels exempt from lid lift (From step 1-AD)</t>
  </si>
  <si>
    <t>Rate representing lid lift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</si>
</sst>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0.000000000000"/>
    <numFmt numFmtId="167" formatCode="0.000000000000%"/>
    <numFmt numFmtId="168" formatCode="&quot;$&quot;#,##0.0"/>
    <numFmt numFmtId="169" formatCode="0.000%"/>
    <numFmt numFmtId="170" formatCode="0.000"/>
    <numFmt numFmtId="171" formatCode="&quot;$&quot;#,##0.00;[Red]&quot;$&quot;#,##0.00"/>
    <numFmt numFmtId="172" formatCode="#,##0.00;[Red]#,##0.00"/>
    <numFmt numFmtId="173" formatCode="&quot;$&quot;#,##0.000000000000"/>
  </numFmts>
  <fonts count="34" x14ac:knownFonts="1">
    <font>
      <sz val="10"/>
      <name val="Arial"/>
    </font>
    <font>
      <sz val="10"/>
      <name val="Arial"/>
      <family val="2"/>
    </font>
    <font>
      <sz val="12"/>
      <name val="Arial"/>
      <family val="2"/>
    </font>
    <font>
      <sz val="2"/>
      <name val="Arial"/>
      <family val="2"/>
    </font>
    <font>
      <sz val="8"/>
      <name val="Arial"/>
      <family val="2"/>
    </font>
    <font>
      <sz val="9"/>
      <name val="Arial"/>
      <family val="2"/>
    </font>
    <font>
      <sz val="11"/>
      <color indexed="8"/>
      <name val="Arial"/>
      <family val="2"/>
    </font>
    <font>
      <sz val="11"/>
      <name val="Arial"/>
      <family val="2"/>
    </font>
    <font>
      <b/>
      <sz val="11"/>
      <name val="Arial"/>
      <family val="2"/>
    </font>
    <font>
      <b/>
      <sz val="10"/>
      <name val="Arial"/>
      <family val="2"/>
    </font>
    <font>
      <sz val="10"/>
      <name val="Arial"/>
      <family val="2"/>
    </font>
    <font>
      <sz val="10"/>
      <color rgb="FFFF0000"/>
      <name val="Arial"/>
      <family val="2"/>
    </font>
    <font>
      <b/>
      <sz val="11"/>
      <color rgb="FF000000"/>
      <name val="Arial"/>
      <family val="2"/>
    </font>
    <font>
      <b/>
      <sz val="14"/>
      <color rgb="FFFF0000"/>
      <name val="Times New Roman"/>
      <family val="1"/>
    </font>
    <font>
      <sz val="2"/>
      <color rgb="FFFF0000"/>
      <name val="Arial"/>
      <family val="2"/>
    </font>
    <font>
      <sz val="11"/>
      <color rgb="FF000000"/>
      <name val="Arial"/>
      <family val="2"/>
    </font>
    <font>
      <sz val="12"/>
      <color rgb="FFFF0000"/>
      <name val="Arial"/>
      <family val="2"/>
    </font>
    <font>
      <sz val="9"/>
      <color rgb="FF000000"/>
      <name val="Arial"/>
      <family val="2"/>
    </font>
    <font>
      <sz val="9"/>
      <color rgb="FFFF0000"/>
      <name val="Arial"/>
      <family val="2"/>
    </font>
    <font>
      <sz val="10"/>
      <color rgb="FF000000"/>
      <name val="Arial"/>
      <family val="2"/>
    </font>
    <font>
      <sz val="11"/>
      <color rgb="FF000000"/>
      <name val="Calibri"/>
      <family val="2"/>
    </font>
    <font>
      <sz val="14"/>
      <color rgb="FFFF0000"/>
      <name val="Times New Roman"/>
      <family val="1"/>
    </font>
    <font>
      <sz val="8"/>
      <color rgb="FF000000"/>
      <name val="Arial"/>
      <family val="2"/>
    </font>
    <font>
      <b/>
      <sz val="14"/>
      <color rgb="FF000000"/>
      <name val="Arial"/>
      <family val="2"/>
    </font>
    <font>
      <b/>
      <u/>
      <sz val="11"/>
      <color rgb="FF000000"/>
      <name val="Arial"/>
      <family val="2"/>
    </font>
    <font>
      <b/>
      <sz val="10"/>
      <color rgb="FF000000"/>
      <name val="Arial"/>
      <family val="2"/>
    </font>
    <font>
      <sz val="9.5"/>
      <color rgb="FF000000"/>
      <name val="Arial"/>
      <family val="2"/>
    </font>
    <font>
      <sz val="9.5"/>
      <name val="Arial"/>
      <family val="2"/>
    </font>
    <font>
      <b/>
      <sz val="14"/>
      <name val="Arial"/>
      <family val="2"/>
    </font>
    <font>
      <b/>
      <sz val="11"/>
      <color indexed="8"/>
      <name val="Arial"/>
      <family val="2"/>
    </font>
    <font>
      <sz val="9"/>
      <color indexed="8"/>
      <name val="Arial"/>
      <family val="2"/>
    </font>
    <font>
      <b/>
      <sz val="12"/>
      <name val="Arial"/>
      <family val="2"/>
    </font>
    <font>
      <b/>
      <sz val="14"/>
      <color indexed="8"/>
      <name val="Arial"/>
      <family val="2"/>
    </font>
    <font>
      <sz val="7"/>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8">
    <xf numFmtId="0" fontId="0" fillId="0" borderId="0" xfId="0"/>
    <xf numFmtId="0" fontId="11" fillId="0" borderId="0" xfId="0" applyFont="1" applyProtection="1">
      <protection hidden="1"/>
    </xf>
    <xf numFmtId="0" fontId="10" fillId="0" borderId="0" xfId="0" applyFont="1"/>
    <xf numFmtId="0" fontId="7" fillId="0" borderId="0" xfId="0" applyFont="1" applyProtection="1">
      <protection hidden="1"/>
    </xf>
    <xf numFmtId="0" fontId="12" fillId="0" borderId="0" xfId="0" applyFont="1" applyAlignment="1" applyProtection="1">
      <alignment wrapText="1"/>
      <protection hidden="1"/>
    </xf>
    <xf numFmtId="0" fontId="13" fillId="0" borderId="0" xfId="0" applyFont="1" applyAlignment="1" applyProtection="1">
      <alignment wrapText="1"/>
      <protection hidden="1"/>
    </xf>
    <xf numFmtId="0" fontId="12" fillId="0" borderId="0" xfId="0" applyFont="1" applyAlignment="1" applyProtection="1">
      <alignment horizontal="center" vertical="top" wrapText="1"/>
      <protection hidden="1"/>
    </xf>
    <xf numFmtId="0" fontId="14" fillId="0" borderId="0" xfId="0" applyFont="1" applyProtection="1">
      <protection hidden="1"/>
    </xf>
    <xf numFmtId="0" fontId="3" fillId="0" borderId="0" xfId="0" applyFont="1" applyProtection="1">
      <protection hidden="1"/>
    </xf>
    <xf numFmtId="0" fontId="3" fillId="0" borderId="0" xfId="0" applyFont="1"/>
    <xf numFmtId="0" fontId="15" fillId="0" borderId="3" xfId="0" applyFont="1" applyBorder="1" applyAlignment="1" applyProtection="1">
      <alignment vertical="top" wrapText="1"/>
      <protection hidden="1"/>
    </xf>
    <xf numFmtId="0" fontId="16" fillId="0" borderId="0" xfId="0" applyFont="1" applyProtection="1">
      <protection hidden="1"/>
    </xf>
    <xf numFmtId="0" fontId="2" fillId="0" borderId="0" xfId="0" applyFont="1" applyProtection="1">
      <protection hidden="1"/>
    </xf>
    <xf numFmtId="0" fontId="2" fillId="0" borderId="0" xfId="0" applyFont="1"/>
    <xf numFmtId="0" fontId="15" fillId="0" borderId="1" xfId="0" applyFont="1" applyBorder="1" applyAlignment="1" applyProtection="1">
      <alignment vertical="top" wrapText="1"/>
      <protection hidden="1"/>
    </xf>
    <xf numFmtId="0" fontId="15" fillId="0" borderId="1" xfId="0" applyFont="1" applyBorder="1" applyAlignment="1" applyProtection="1">
      <alignment vertical="top"/>
      <protection hidden="1"/>
    </xf>
    <xf numFmtId="0" fontId="15" fillId="0" borderId="0" xfId="0" applyFont="1" applyAlignment="1" applyProtection="1">
      <alignment vertical="top"/>
      <protection hidden="1"/>
    </xf>
    <xf numFmtId="0" fontId="15" fillId="0" borderId="2" xfId="0" applyFont="1" applyBorder="1" applyAlignment="1" applyProtection="1">
      <alignment vertical="top"/>
      <protection hidden="1"/>
    </xf>
    <xf numFmtId="9" fontId="15" fillId="0" borderId="0" xfId="2" applyFont="1" applyFill="1" applyBorder="1" applyAlignment="1" applyProtection="1">
      <alignment vertical="top"/>
      <protection hidden="1"/>
    </xf>
    <xf numFmtId="44" fontId="15" fillId="0" borderId="0" xfId="1" applyFont="1" applyFill="1" applyBorder="1" applyAlignment="1" applyProtection="1">
      <alignment horizontal="center" vertical="top"/>
      <protection hidden="1"/>
    </xf>
    <xf numFmtId="165" fontId="15" fillId="0" borderId="4" xfId="2" applyNumberFormat="1" applyFont="1" applyFill="1" applyBorder="1" applyAlignment="1" applyProtection="1">
      <alignment horizontal="left" vertical="top"/>
      <protection hidden="1"/>
    </xf>
    <xf numFmtId="165" fontId="15" fillId="0" borderId="0" xfId="2" applyNumberFormat="1" applyFont="1" applyFill="1" applyBorder="1" applyAlignment="1" applyProtection="1">
      <alignment horizontal="left" vertical="top"/>
      <protection hidden="1"/>
    </xf>
    <xf numFmtId="0" fontId="17" fillId="0" borderId="1" xfId="0" applyFont="1" applyBorder="1" applyAlignment="1" applyProtection="1">
      <alignment vertical="top"/>
      <protection hidden="1"/>
    </xf>
    <xf numFmtId="0" fontId="17" fillId="0" borderId="0" xfId="0" applyFont="1" applyAlignment="1" applyProtection="1">
      <alignment vertical="top"/>
      <protection hidden="1"/>
    </xf>
    <xf numFmtId="0" fontId="18" fillId="0" borderId="0" xfId="0" applyFont="1" applyProtection="1">
      <protection hidden="1"/>
    </xf>
    <xf numFmtId="0" fontId="5" fillId="0" borderId="0" xfId="0" applyFont="1" applyProtection="1">
      <protection hidden="1"/>
    </xf>
    <xf numFmtId="0" fontId="5" fillId="0" borderId="0" xfId="0" applyFont="1"/>
    <xf numFmtId="1" fontId="16" fillId="0" borderId="0" xfId="0" applyNumberFormat="1" applyFont="1" applyProtection="1">
      <protection hidden="1"/>
    </xf>
    <xf numFmtId="0" fontId="15" fillId="0" borderId="2" xfId="0" applyFont="1" applyBorder="1" applyAlignment="1" applyProtection="1">
      <alignment horizontal="left" vertical="top"/>
      <protection hidden="1"/>
    </xf>
    <xf numFmtId="44" fontId="12" fillId="0" borderId="0" xfId="1" applyFont="1" applyFill="1" applyBorder="1" applyAlignment="1" applyProtection="1">
      <alignment horizontal="center" vertical="top"/>
      <protection hidden="1"/>
    </xf>
    <xf numFmtId="0" fontId="15" fillId="0" borderId="0" xfId="0" applyFont="1" applyAlignment="1" applyProtection="1">
      <alignment horizontal="right" vertical="top"/>
      <protection hidden="1"/>
    </xf>
    <xf numFmtId="0" fontId="15" fillId="0" borderId="5" xfId="0" applyFont="1" applyBorder="1" applyAlignment="1" applyProtection="1">
      <alignment vertical="top"/>
      <protection hidden="1"/>
    </xf>
    <xf numFmtId="0" fontId="15" fillId="0" borderId="4" xfId="0" applyFont="1" applyBorder="1" applyAlignment="1" applyProtection="1">
      <alignment vertical="top"/>
      <protection hidden="1"/>
    </xf>
    <xf numFmtId="0" fontId="15" fillId="0" borderId="6" xfId="0" applyFont="1" applyBorder="1" applyAlignment="1" applyProtection="1">
      <alignment vertical="top"/>
      <protection hidden="1"/>
    </xf>
    <xf numFmtId="0" fontId="17" fillId="0" borderId="2" xfId="0" applyFont="1" applyBorder="1" applyAlignment="1" applyProtection="1">
      <alignment vertical="top"/>
      <protection hidden="1"/>
    </xf>
    <xf numFmtId="0" fontId="16" fillId="0" borderId="0" xfId="0" applyFont="1" applyAlignment="1" applyProtection="1">
      <alignment wrapText="1"/>
      <protection hidden="1"/>
    </xf>
    <xf numFmtId="0" fontId="2" fillId="0" borderId="0" xfId="0" applyFont="1" applyAlignment="1">
      <alignment wrapText="1"/>
    </xf>
    <xf numFmtId="0" fontId="2" fillId="0" borderId="0" xfId="0" applyFont="1" applyAlignment="1" applyProtection="1">
      <alignment wrapText="1"/>
      <protection hidden="1"/>
    </xf>
    <xf numFmtId="0" fontId="15" fillId="0" borderId="3" xfId="0" applyFont="1" applyBorder="1" applyAlignment="1" applyProtection="1">
      <alignment vertical="top"/>
      <protection hidden="1"/>
    </xf>
    <xf numFmtId="0" fontId="15" fillId="0" borderId="8" xfId="0" applyFont="1" applyBorder="1" applyAlignment="1" applyProtection="1">
      <alignment vertical="top"/>
      <protection hidden="1"/>
    </xf>
    <xf numFmtId="0" fontId="17" fillId="0" borderId="0" xfId="0" applyFont="1" applyAlignment="1" applyProtection="1">
      <alignment horizontal="left" vertical="top"/>
      <protection hidden="1"/>
    </xf>
    <xf numFmtId="0" fontId="5" fillId="0" borderId="0" xfId="0" applyFont="1" applyAlignment="1">
      <alignment vertical="top"/>
    </xf>
    <xf numFmtId="0" fontId="12" fillId="0" borderId="0" xfId="0" applyFont="1" applyAlignment="1" applyProtection="1">
      <alignment vertical="top"/>
      <protection hidden="1"/>
    </xf>
    <xf numFmtId="0" fontId="17" fillId="0" borderId="5" xfId="0" applyFont="1" applyBorder="1" applyAlignment="1" applyProtection="1">
      <alignment vertical="top"/>
      <protection hidden="1"/>
    </xf>
    <xf numFmtId="0" fontId="17" fillId="0" borderId="4" xfId="0" applyFont="1" applyBorder="1" applyAlignment="1" applyProtection="1">
      <alignment vertical="top"/>
      <protection hidden="1"/>
    </xf>
    <xf numFmtId="0" fontId="17" fillId="0" borderId="6" xfId="0" applyFont="1" applyBorder="1" applyAlignment="1" applyProtection="1">
      <alignment vertical="top"/>
      <protection hidden="1"/>
    </xf>
    <xf numFmtId="0" fontId="15" fillId="0" borderId="7" xfId="0" applyFont="1" applyBorder="1" applyAlignment="1" applyProtection="1">
      <alignment horizontal="center" vertical="top"/>
      <protection hidden="1"/>
    </xf>
    <xf numFmtId="0" fontId="15" fillId="0" borderId="7" xfId="0" applyFont="1" applyBorder="1" applyAlignment="1" applyProtection="1">
      <alignment vertical="top"/>
      <protection hidden="1"/>
    </xf>
    <xf numFmtId="44" fontId="15" fillId="0" borderId="0" xfId="0" applyNumberFormat="1" applyFont="1" applyAlignment="1" applyProtection="1">
      <alignment horizontal="center" vertical="top"/>
      <protection hidden="1"/>
    </xf>
    <xf numFmtId="0" fontId="15" fillId="0" borderId="8" xfId="0" applyFont="1" applyBorder="1" applyAlignment="1" applyProtection="1">
      <alignment horizontal="center" vertical="top"/>
      <protection hidden="1"/>
    </xf>
    <xf numFmtId="39" fontId="15" fillId="0" borderId="0" xfId="1" applyNumberFormat="1" applyFont="1" applyFill="1" applyBorder="1" applyAlignment="1" applyProtection="1">
      <alignment horizontal="center" vertical="top"/>
      <protection hidden="1"/>
    </xf>
    <xf numFmtId="0" fontId="12" fillId="0" borderId="3" xfId="0" applyFont="1" applyBorder="1" applyAlignment="1" applyProtection="1">
      <alignment vertical="top"/>
      <protection hidden="1"/>
    </xf>
    <xf numFmtId="0" fontId="12" fillId="0" borderId="1" xfId="0" applyFont="1" applyBorder="1" applyAlignment="1" applyProtection="1">
      <alignment vertical="top"/>
      <protection hidden="1"/>
    </xf>
    <xf numFmtId="0" fontId="12" fillId="0" borderId="4" xfId="0" applyFont="1" applyBorder="1" applyAlignment="1" applyProtection="1">
      <alignment horizontal="center"/>
      <protection hidden="1"/>
    </xf>
    <xf numFmtId="0" fontId="7" fillId="0" borderId="7" xfId="0" applyFont="1" applyBorder="1" applyAlignment="1" applyProtection="1">
      <alignment vertical="top"/>
      <protection hidden="1"/>
    </xf>
    <xf numFmtId="0" fontId="20" fillId="0" borderId="7" xfId="0" applyFont="1" applyBorder="1" applyAlignment="1" applyProtection="1">
      <alignment vertical="top"/>
      <protection hidden="1"/>
    </xf>
    <xf numFmtId="0" fontId="8" fillId="0" borderId="7" xfId="0" applyFont="1" applyBorder="1" applyAlignment="1" applyProtection="1">
      <alignment horizontal="center" vertical="top"/>
      <protection hidden="1"/>
    </xf>
    <xf numFmtId="0" fontId="8" fillId="0" borderId="7" xfId="0" applyFont="1" applyBorder="1" applyProtection="1">
      <protection hidden="1"/>
    </xf>
    <xf numFmtId="0" fontId="12" fillId="0" borderId="7" xfId="0" applyFont="1" applyBorder="1" applyAlignment="1" applyProtection="1">
      <alignment horizontal="center" wrapText="1"/>
      <protection hidden="1"/>
    </xf>
    <xf numFmtId="0" fontId="12" fillId="0" borderId="7" xfId="0" applyFont="1" applyBorder="1" applyAlignment="1" applyProtection="1">
      <alignment horizontal="left" wrapText="1"/>
      <protection hidden="1"/>
    </xf>
    <xf numFmtId="0" fontId="12" fillId="0" borderId="8" xfId="0" applyFont="1" applyBorder="1" applyAlignment="1" applyProtection="1">
      <alignment wrapText="1"/>
      <protection hidden="1"/>
    </xf>
    <xf numFmtId="0" fontId="12" fillId="0" borderId="1" xfId="0" applyFont="1" applyBorder="1" applyAlignment="1" applyProtection="1">
      <alignment horizontal="center" vertical="top" wrapText="1"/>
      <protection hidden="1"/>
    </xf>
    <xf numFmtId="0" fontId="12" fillId="0" borderId="2" xfId="0" applyFont="1" applyBorder="1" applyAlignment="1" applyProtection="1">
      <alignment horizontal="center" vertical="top" wrapText="1"/>
      <protection hidden="1"/>
    </xf>
    <xf numFmtId="0" fontId="20" fillId="0" borderId="0" xfId="0" applyFont="1" applyProtection="1">
      <protection hidden="1"/>
    </xf>
    <xf numFmtId="0" fontId="15" fillId="0" borderId="2" xfId="0" applyFont="1" applyBorder="1" applyAlignment="1" applyProtection="1">
      <alignment wrapText="1"/>
      <protection hidden="1"/>
    </xf>
    <xf numFmtId="0" fontId="21" fillId="0" borderId="0" xfId="0" applyFont="1" applyAlignment="1" applyProtection="1">
      <alignment wrapText="1"/>
      <protection hidden="1"/>
    </xf>
    <xf numFmtId="0" fontId="12" fillId="0" borderId="2" xfId="0" applyFont="1" applyBorder="1" applyAlignment="1" applyProtection="1">
      <alignment wrapText="1"/>
      <protection hidden="1"/>
    </xf>
    <xf numFmtId="0" fontId="12" fillId="0" borderId="5" xfId="0" applyFont="1" applyBorder="1" applyAlignment="1" applyProtection="1">
      <alignment horizontal="center" vertical="top" wrapText="1"/>
      <protection hidden="1"/>
    </xf>
    <xf numFmtId="0" fontId="12" fillId="0" borderId="4"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44" fontId="15" fillId="0" borderId="0" xfId="0" applyNumberFormat="1" applyFont="1" applyAlignment="1" applyProtection="1">
      <alignment horizontal="right" vertical="top"/>
      <protection hidden="1"/>
    </xf>
    <xf numFmtId="0" fontId="15" fillId="0" borderId="4" xfId="0" applyFont="1" applyBorder="1" applyAlignment="1" applyProtection="1">
      <alignment horizontal="center" vertical="top"/>
      <protection hidden="1"/>
    </xf>
    <xf numFmtId="168" fontId="15" fillId="0" borderId="2" xfId="0" applyNumberFormat="1" applyFont="1" applyBorder="1" applyAlignment="1" applyProtection="1">
      <alignment horizontal="left" vertical="top"/>
      <protection hidden="1"/>
    </xf>
    <xf numFmtId="2" fontId="16" fillId="0" borderId="0" xfId="0" applyNumberFormat="1" applyFont="1" applyProtection="1">
      <protection hidden="1"/>
    </xf>
    <xf numFmtId="0" fontId="15" fillId="0" borderId="5" xfId="0" applyFont="1" applyBorder="1" applyAlignment="1" applyProtection="1">
      <alignment horizontal="left" vertical="top"/>
      <protection hidden="1"/>
    </xf>
    <xf numFmtId="0" fontId="15" fillId="0" borderId="8" xfId="0" applyFont="1" applyBorder="1" applyAlignment="1" applyProtection="1">
      <alignment horizontal="left" vertical="top"/>
      <protection hidden="1"/>
    </xf>
    <xf numFmtId="166" fontId="15" fillId="0" borderId="7" xfId="1" applyNumberFormat="1" applyFont="1" applyFill="1" applyBorder="1" applyAlignment="1" applyProtection="1">
      <alignment horizontal="center" vertical="top"/>
      <protection hidden="1"/>
    </xf>
    <xf numFmtId="0" fontId="19" fillId="0" borderId="1" xfId="0" applyFont="1" applyBorder="1" applyProtection="1">
      <protection hidden="1"/>
    </xf>
    <xf numFmtId="0" fontId="19" fillId="0" borderId="5" xfId="0" applyFont="1" applyBorder="1" applyProtection="1">
      <protection hidden="1"/>
    </xf>
    <xf numFmtId="44" fontId="12" fillId="0" borderId="4" xfId="1" applyFont="1" applyFill="1" applyBorder="1" applyAlignment="1" applyProtection="1">
      <alignment horizontal="center" vertical="top"/>
      <protection hidden="1"/>
    </xf>
    <xf numFmtId="0" fontId="9" fillId="0" borderId="4" xfId="0" applyFont="1" applyBorder="1" applyAlignment="1" applyProtection="1">
      <alignment vertical="top"/>
      <protection hidden="1"/>
    </xf>
    <xf numFmtId="0" fontId="2" fillId="0" borderId="1" xfId="0" applyFont="1" applyBorder="1"/>
    <xf numFmtId="0" fontId="2" fillId="0" borderId="2" xfId="0" applyFont="1" applyBorder="1"/>
    <xf numFmtId="0" fontId="2" fillId="0" borderId="6" xfId="0" applyFont="1" applyBorder="1"/>
    <xf numFmtId="0" fontId="11" fillId="0" borderId="0" xfId="0" applyFont="1"/>
    <xf numFmtId="0" fontId="15" fillId="3" borderId="0" xfId="0" applyFont="1" applyFill="1" applyAlignment="1" applyProtection="1">
      <alignment horizontal="left" vertical="top"/>
      <protection hidden="1"/>
    </xf>
    <xf numFmtId="0" fontId="15" fillId="2" borderId="4" xfId="0" applyFont="1" applyFill="1" applyBorder="1" applyAlignment="1" applyProtection="1">
      <alignment horizontal="center" vertical="top"/>
      <protection locked="0" hidden="1"/>
    </xf>
    <xf numFmtId="0" fontId="2" fillId="0" borderId="3" xfId="0" applyFont="1" applyBorder="1" applyProtection="1">
      <protection hidden="1"/>
    </xf>
    <xf numFmtId="44" fontId="15" fillId="0" borderId="4" xfId="0" applyNumberFormat="1" applyFont="1" applyBorder="1" applyAlignment="1" applyProtection="1">
      <alignment horizontal="center" vertical="top"/>
      <protection hidden="1"/>
    </xf>
    <xf numFmtId="0" fontId="22" fillId="0" borderId="7" xfId="0" applyFont="1" applyBorder="1" applyAlignment="1" applyProtection="1">
      <alignment horizontal="left" vertical="top"/>
      <protection hidden="1"/>
    </xf>
    <xf numFmtId="0" fontId="17" fillId="0" borderId="7" xfId="0" applyFont="1" applyBorder="1" applyAlignment="1" applyProtection="1">
      <alignment horizontal="left" vertical="top"/>
      <protection hidden="1"/>
    </xf>
    <xf numFmtId="164" fontId="15" fillId="0" borderId="0" xfId="1" applyNumberFormat="1" applyFont="1" applyFill="1" applyBorder="1" applyAlignment="1" applyProtection="1">
      <alignment vertical="top"/>
      <protection hidden="1"/>
    </xf>
    <xf numFmtId="0" fontId="22" fillId="0" borderId="0" xfId="0" applyFont="1" applyAlignment="1" applyProtection="1">
      <alignment vertical="top"/>
      <protection hidden="1"/>
    </xf>
    <xf numFmtId="164" fontId="12" fillId="0" borderId="0" xfId="1" applyNumberFormat="1" applyFont="1" applyFill="1" applyBorder="1" applyAlignment="1" applyProtection="1">
      <alignment horizontal="center" vertical="top"/>
      <protection hidden="1"/>
    </xf>
    <xf numFmtId="0" fontId="12" fillId="0" borderId="0" xfId="0" applyFont="1" applyAlignment="1" applyProtection="1">
      <alignment horizontal="center" vertical="center" wrapText="1"/>
      <protection hidden="1"/>
    </xf>
    <xf numFmtId="0" fontId="14"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Alignment="1">
      <alignment vertical="center"/>
    </xf>
    <xf numFmtId="0" fontId="10" fillId="0" borderId="0" xfId="0" applyFont="1" applyAlignment="1">
      <alignment vertical="center"/>
    </xf>
    <xf numFmtId="6" fontId="15" fillId="0" borderId="4" xfId="0" applyNumberFormat="1" applyFont="1" applyBorder="1" applyAlignment="1" applyProtection="1">
      <alignment horizontal="center"/>
      <protection hidden="1"/>
    </xf>
    <xf numFmtId="0" fontId="15" fillId="0" borderId="3" xfId="0" applyFont="1" applyBorder="1" applyAlignment="1" applyProtection="1">
      <alignment horizontal="left" vertical="top"/>
      <protection hidden="1"/>
    </xf>
    <xf numFmtId="0" fontId="15" fillId="0" borderId="1" xfId="0" applyFont="1" applyBorder="1" applyProtection="1">
      <protection hidden="1"/>
    </xf>
    <xf numFmtId="0" fontId="19" fillId="0" borderId="3" xfId="0" applyFont="1" applyBorder="1" applyProtection="1">
      <protection hidden="1"/>
    </xf>
    <xf numFmtId="0" fontId="28" fillId="4" borderId="0" xfId="0" applyFont="1" applyFill="1"/>
    <xf numFmtId="0" fontId="29" fillId="0" borderId="1" xfId="0" applyFont="1" applyBorder="1" applyAlignment="1" applyProtection="1">
      <alignment horizontal="center" vertical="top" wrapText="1"/>
      <protection hidden="1"/>
    </xf>
    <xf numFmtId="165" fontId="6" fillId="0" borderId="0" xfId="2" applyNumberFormat="1" applyFont="1" applyBorder="1" applyAlignment="1" applyProtection="1">
      <alignment horizontal="left"/>
      <protection hidden="1"/>
    </xf>
    <xf numFmtId="0" fontId="28" fillId="4" borderId="3" xfId="0" applyFont="1" applyFill="1" applyBorder="1"/>
    <xf numFmtId="0" fontId="29" fillId="0" borderId="0" xfId="0" applyFont="1" applyAlignment="1" applyProtection="1">
      <alignment horizontal="center" wrapText="1"/>
      <protection hidden="1"/>
    </xf>
    <xf numFmtId="0" fontId="29" fillId="0" borderId="0" xfId="0" applyFont="1" applyAlignment="1" applyProtection="1">
      <alignment horizontal="center" vertical="top" wrapText="1"/>
      <protection hidden="1"/>
    </xf>
    <xf numFmtId="0" fontId="1" fillId="0" borderId="1" xfId="0" applyFont="1" applyBorder="1"/>
    <xf numFmtId="0" fontId="1" fillId="0" borderId="0" xfId="0" applyFont="1"/>
    <xf numFmtId="0" fontId="31" fillId="4" borderId="7" xfId="0" applyFont="1" applyFill="1" applyBorder="1"/>
    <xf numFmtId="0" fontId="7" fillId="3" borderId="0" xfId="0" applyFont="1" applyFill="1" applyProtection="1">
      <protection hidden="1"/>
    </xf>
    <xf numFmtId="0" fontId="12" fillId="3" borderId="0" xfId="0" applyFont="1" applyFill="1" applyAlignment="1" applyProtection="1">
      <alignment horizontal="center"/>
      <protection locked="0" hidden="1"/>
    </xf>
    <xf numFmtId="0" fontId="12" fillId="0" borderId="0" xfId="0" applyFont="1" applyAlignment="1" applyProtection="1">
      <alignment horizontal="center"/>
      <protection locked="0" hidden="1"/>
    </xf>
    <xf numFmtId="0" fontId="6" fillId="0" borderId="0" xfId="0" applyFont="1" applyAlignment="1" applyProtection="1">
      <alignment horizontal="center" wrapText="1"/>
      <protection hidden="1"/>
    </xf>
    <xf numFmtId="0" fontId="6" fillId="0" borderId="0" xfId="0" applyFont="1" applyAlignment="1" applyProtection="1">
      <alignment horizontal="center" vertical="top" wrapText="1"/>
      <protection hidden="1"/>
    </xf>
    <xf numFmtId="0" fontId="6" fillId="0" borderId="0" xfId="0" applyFont="1" applyAlignment="1" applyProtection="1">
      <alignment horizontal="left" vertical="top" wrapText="1"/>
      <protection hidden="1"/>
    </xf>
    <xf numFmtId="0" fontId="6" fillId="0" borderId="1" xfId="0" applyFont="1" applyBorder="1" applyAlignment="1" applyProtection="1">
      <alignment horizontal="left" wrapText="1"/>
      <protection hidden="1"/>
    </xf>
    <xf numFmtId="164" fontId="6" fillId="0" borderId="0" xfId="0" applyNumberFormat="1" applyFont="1" applyAlignment="1" applyProtection="1">
      <alignment horizontal="center" wrapText="1"/>
      <protection hidden="1"/>
    </xf>
    <xf numFmtId="0" fontId="9" fillId="0" borderId="0" xfId="0" applyFont="1"/>
    <xf numFmtId="16" fontId="6" fillId="0" borderId="1" xfId="0" applyNumberFormat="1" applyFont="1" applyBorder="1" applyAlignment="1" applyProtection="1">
      <alignment horizontal="left" wrapText="1"/>
      <protection hidden="1"/>
    </xf>
    <xf numFmtId="16" fontId="6" fillId="0" borderId="1" xfId="0" applyNumberFormat="1" applyFont="1" applyBorder="1" applyAlignment="1" applyProtection="1">
      <alignment horizontal="center" vertical="top" wrapText="1"/>
      <protection hidden="1"/>
    </xf>
    <xf numFmtId="0" fontId="1" fillId="0" borderId="3" xfId="0" applyFont="1" applyBorder="1"/>
    <xf numFmtId="8" fontId="0" fillId="0" borderId="0" xfId="0" applyNumberFormat="1"/>
    <xf numFmtId="164" fontId="0" fillId="0" borderId="0" xfId="0" applyNumberFormat="1"/>
    <xf numFmtId="0" fontId="29" fillId="0" borderId="3" xfId="0" applyFont="1" applyBorder="1" applyAlignment="1" applyProtection="1">
      <alignment horizontal="center" vertical="top" wrapText="1"/>
      <protection hidden="1"/>
    </xf>
    <xf numFmtId="0" fontId="29" fillId="0" borderId="7" xfId="0" applyFont="1" applyBorder="1" applyAlignment="1" applyProtection="1">
      <alignment horizontal="center" vertical="top" wrapText="1"/>
      <protection hidden="1"/>
    </xf>
    <xf numFmtId="0" fontId="29" fillId="0" borderId="8" xfId="0" applyFont="1" applyBorder="1" applyAlignment="1" applyProtection="1">
      <alignment horizontal="center" vertical="top" wrapText="1"/>
      <protection hidden="1"/>
    </xf>
    <xf numFmtId="0" fontId="29" fillId="4" borderId="0" xfId="0" applyFont="1" applyFill="1" applyAlignment="1" applyProtection="1">
      <alignment horizontal="center" vertical="top" wrapText="1"/>
      <protection hidden="1"/>
    </xf>
    <xf numFmtId="0" fontId="29" fillId="4" borderId="2" xfId="0" applyFont="1" applyFill="1" applyBorder="1" applyAlignment="1" applyProtection="1">
      <alignment horizontal="center" vertical="top" wrapText="1"/>
      <protection hidden="1"/>
    </xf>
    <xf numFmtId="0" fontId="19" fillId="0" borderId="0" xfId="0" applyFont="1" applyAlignment="1" applyProtection="1">
      <alignment horizontal="left" vertical="top"/>
      <protection hidden="1"/>
    </xf>
    <xf numFmtId="0" fontId="25" fillId="0" borderId="0" xfId="0" applyFont="1" applyAlignment="1" applyProtection="1">
      <alignment horizontal="left" vertical="top"/>
      <protection hidden="1"/>
    </xf>
    <xf numFmtId="166" fontId="19" fillId="0" borderId="0" xfId="1" applyNumberFormat="1" applyFont="1" applyFill="1" applyBorder="1" applyAlignment="1" applyProtection="1">
      <alignment horizontal="center" vertical="top"/>
      <protection hidden="1"/>
    </xf>
    <xf numFmtId="0" fontId="19" fillId="0" borderId="2" xfId="0" applyFont="1" applyBorder="1" applyAlignment="1" applyProtection="1">
      <alignment vertical="top"/>
      <protection hidden="1"/>
    </xf>
    <xf numFmtId="165" fontId="15" fillId="0" borderId="4" xfId="2" applyNumberFormat="1" applyFont="1" applyFill="1" applyBorder="1" applyAlignment="1" applyProtection="1">
      <alignment horizontal="left"/>
      <protection hidden="1"/>
    </xf>
    <xf numFmtId="0" fontId="1" fillId="0" borderId="1" xfId="0" applyFont="1" applyBorder="1" applyAlignment="1">
      <alignment horizontal="left" vertical="top"/>
    </xf>
    <xf numFmtId="0" fontId="6" fillId="0" borderId="1" xfId="0" applyFont="1" applyBorder="1" applyAlignment="1" applyProtection="1">
      <alignment horizontal="center" wrapText="1"/>
      <protection hidden="1"/>
    </xf>
    <xf numFmtId="0" fontId="15" fillId="0" borderId="0" xfId="0" applyFont="1" applyAlignment="1" applyProtection="1">
      <alignment horizontal="center"/>
      <protection hidden="1"/>
    </xf>
    <xf numFmtId="0" fontId="6" fillId="0" borderId="5" xfId="0" applyFont="1" applyBorder="1" applyAlignment="1" applyProtection="1">
      <alignment horizontal="center" vertical="top" wrapText="1"/>
      <protection hidden="1"/>
    </xf>
    <xf numFmtId="165" fontId="6" fillId="0" borderId="4" xfId="2" applyNumberFormat="1" applyFont="1" applyBorder="1" applyAlignment="1" applyProtection="1">
      <alignment horizontal="left"/>
      <protection hidden="1"/>
    </xf>
    <xf numFmtId="0" fontId="6" fillId="0" borderId="4" xfId="0" applyFont="1" applyBorder="1" applyAlignment="1" applyProtection="1">
      <alignment horizontal="center" vertical="top" wrapText="1"/>
      <protection hidden="1"/>
    </xf>
    <xf numFmtId="0" fontId="1" fillId="0" borderId="0" xfId="0" applyFont="1" applyProtection="1">
      <protection hidden="1"/>
    </xf>
    <xf numFmtId="0" fontId="12" fillId="0" borderId="0" xfId="0" applyFont="1" applyAlignment="1" applyProtection="1">
      <alignment horizontal="center" vertical="top"/>
      <protection hidden="1"/>
    </xf>
    <xf numFmtId="0" fontId="9" fillId="0" borderId="0" xfId="0" applyFont="1" applyAlignment="1" applyProtection="1">
      <alignment vertical="top"/>
      <protection hidden="1"/>
    </xf>
    <xf numFmtId="0" fontId="1" fillId="0" borderId="0" xfId="0" applyFont="1" applyAlignment="1">
      <alignment horizontal="left"/>
    </xf>
    <xf numFmtId="0" fontId="6" fillId="0" borderId="0" xfId="0" applyFont="1" applyAlignment="1" applyProtection="1">
      <alignment horizontal="left" wrapText="1"/>
      <protection hidden="1"/>
    </xf>
    <xf numFmtId="0" fontId="29" fillId="0" borderId="0" xfId="0" applyFont="1" applyAlignment="1" applyProtection="1">
      <alignment horizontal="center"/>
      <protection hidden="1"/>
    </xf>
    <xf numFmtId="0" fontId="15" fillId="0" borderId="0" xfId="0" applyFont="1" applyAlignment="1" applyProtection="1">
      <alignment horizontal="left"/>
      <protection hidden="1"/>
    </xf>
    <xf numFmtId="0" fontId="12" fillId="0" borderId="0" xfId="0" applyFont="1" applyAlignment="1" applyProtection="1">
      <alignment horizontal="left"/>
      <protection hidden="1"/>
    </xf>
    <xf numFmtId="0" fontId="17" fillId="0" borderId="4" xfId="0" applyFont="1" applyBorder="1" applyAlignment="1" applyProtection="1">
      <alignment horizontal="center" vertical="top"/>
      <protection hidden="1"/>
    </xf>
    <xf numFmtId="0" fontId="15" fillId="0" borderId="0" xfId="0" applyFont="1" applyAlignment="1" applyProtection="1">
      <alignment horizontal="center" vertical="top"/>
      <protection hidden="1"/>
    </xf>
    <xf numFmtId="0" fontId="15" fillId="0" borderId="0" xfId="0" applyFont="1" applyAlignment="1" applyProtection="1">
      <alignment horizontal="left" vertical="top"/>
      <protection hidden="1"/>
    </xf>
    <xf numFmtId="0" fontId="12" fillId="0" borderId="0" xfId="0" applyFont="1" applyAlignment="1" applyProtection="1">
      <alignment horizontal="center"/>
      <protection hidden="1"/>
    </xf>
    <xf numFmtId="0" fontId="15" fillId="0" borderId="1" xfId="0" applyFont="1" applyBorder="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15" fillId="0" borderId="1" xfId="0" applyFont="1" applyBorder="1" applyAlignment="1" applyProtection="1">
      <alignment horizontal="left" vertical="top"/>
      <protection hidden="1"/>
    </xf>
    <xf numFmtId="0" fontId="12" fillId="0" borderId="4" xfId="0" applyFont="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0" fontId="17" fillId="0" borderId="0" xfId="0" applyFont="1" applyAlignment="1" applyProtection="1">
      <alignment horizontal="center" vertical="top"/>
      <protection hidden="1"/>
    </xf>
    <xf numFmtId="0" fontId="17" fillId="0" borderId="7" xfId="0" applyFont="1" applyBorder="1" applyAlignment="1" applyProtection="1">
      <alignment horizontal="center" vertical="top"/>
      <protection hidden="1"/>
    </xf>
    <xf numFmtId="166" fontId="15" fillId="0" borderId="4" xfId="1" applyNumberFormat="1" applyFont="1" applyFill="1" applyBorder="1" applyAlignment="1" applyProtection="1">
      <alignment horizontal="center" vertical="top"/>
      <protection hidden="1"/>
    </xf>
    <xf numFmtId="0" fontId="15" fillId="0" borderId="2" xfId="0" applyFont="1" applyBorder="1" applyAlignment="1" applyProtection="1">
      <alignment horizontal="left" vertical="top" wrapText="1"/>
      <protection hidden="1"/>
    </xf>
    <xf numFmtId="0" fontId="7" fillId="0" borderId="0" xfId="0" applyFont="1" applyAlignment="1" applyProtection="1">
      <alignment horizontal="center"/>
      <protection hidden="1"/>
    </xf>
    <xf numFmtId="0" fontId="15" fillId="0" borderId="0" xfId="0" applyFont="1" applyAlignment="1" applyProtection="1">
      <alignment horizontal="left" wrapText="1"/>
      <protection hidden="1"/>
    </xf>
    <xf numFmtId="0" fontId="12" fillId="0" borderId="7" xfId="0" applyFont="1" applyBorder="1" applyAlignment="1" applyProtection="1">
      <alignment vertical="top"/>
      <protection hidden="1"/>
    </xf>
    <xf numFmtId="0" fontId="26" fillId="0" borderId="0" xfId="0" applyFont="1" applyAlignment="1" applyProtection="1">
      <alignment horizontal="center" vertical="top"/>
      <protection hidden="1"/>
    </xf>
    <xf numFmtId="0" fontId="12" fillId="2" borderId="4" xfId="0" applyFont="1" applyFill="1" applyBorder="1" applyAlignment="1" applyProtection="1">
      <alignment horizontal="center"/>
      <protection locked="0" hidden="1"/>
    </xf>
    <xf numFmtId="0" fontId="1" fillId="3" borderId="0" xfId="0" applyFont="1" applyFill="1" applyAlignment="1" applyProtection="1">
      <alignment horizontal="center"/>
      <protection locked="0" hidden="1"/>
    </xf>
    <xf numFmtId="0" fontId="1" fillId="3" borderId="0" xfId="0" applyFont="1" applyFill="1" applyAlignment="1" applyProtection="1">
      <alignment horizontal="center"/>
      <protection locked="0"/>
    </xf>
    <xf numFmtId="166" fontId="1" fillId="0" borderId="0" xfId="0" applyNumberFormat="1" applyFont="1" applyAlignment="1" applyProtection="1">
      <alignment vertical="top"/>
      <protection hidden="1"/>
    </xf>
    <xf numFmtId="0" fontId="1" fillId="0" borderId="0" xfId="0" applyFont="1" applyAlignment="1" applyProtection="1">
      <alignment vertical="top"/>
      <protection hidden="1"/>
    </xf>
    <xf numFmtId="0" fontId="1" fillId="0" borderId="4"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1" fillId="0" borderId="5" xfId="0" applyFont="1" applyBorder="1" applyProtection="1">
      <protection hidden="1"/>
    </xf>
    <xf numFmtId="164" fontId="1" fillId="0" borderId="0" xfId="0" applyNumberFormat="1" applyFont="1" applyAlignment="1">
      <alignment horizontal="center"/>
    </xf>
    <xf numFmtId="0" fontId="1" fillId="0" borderId="2" xfId="0" applyFont="1" applyBorder="1"/>
    <xf numFmtId="0" fontId="1" fillId="0" borderId="5" xfId="0" applyFont="1" applyBorder="1"/>
    <xf numFmtId="0" fontId="1" fillId="0" borderId="4" xfId="0" applyFont="1" applyBorder="1"/>
    <xf numFmtId="0" fontId="1" fillId="0" borderId="6" xfId="0" applyFont="1" applyBorder="1"/>
    <xf numFmtId="0" fontId="1" fillId="4" borderId="0" xfId="0" applyFont="1" applyFill="1"/>
    <xf numFmtId="0" fontId="1" fillId="4" borderId="7" xfId="0" applyFont="1" applyFill="1" applyBorder="1"/>
    <xf numFmtId="0" fontId="1" fillId="0" borderId="8" xfId="0" applyFont="1" applyBorder="1"/>
    <xf numFmtId="0" fontId="1" fillId="0" borderId="4" xfId="0" applyFont="1" applyBorder="1" applyAlignment="1">
      <alignment wrapText="1"/>
    </xf>
    <xf numFmtId="0" fontId="6" fillId="0" borderId="4"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8" fontId="0" fillId="0" borderId="0" xfId="0" applyNumberFormat="1" applyAlignment="1">
      <alignment horizontal="center"/>
    </xf>
    <xf numFmtId="0" fontId="0" fillId="0" borderId="0" xfId="0"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vertical="top" wrapText="1"/>
    </xf>
    <xf numFmtId="0" fontId="32" fillId="4" borderId="1" xfId="0" applyFont="1" applyFill="1" applyBorder="1" applyAlignment="1" applyProtection="1">
      <alignment horizontal="left" wrapText="1"/>
      <protection hidden="1"/>
    </xf>
    <xf numFmtId="0" fontId="32" fillId="4" borderId="0" xfId="0" applyFont="1" applyFill="1" applyAlignment="1" applyProtection="1">
      <alignment horizontal="left" wrapText="1"/>
      <protection hidden="1"/>
    </xf>
    <xf numFmtId="166" fontId="6" fillId="0" borderId="4" xfId="0" applyNumberFormat="1" applyFont="1" applyBorder="1" applyAlignment="1" applyProtection="1">
      <alignment horizontal="center" wrapText="1"/>
      <protection hidden="1"/>
    </xf>
    <xf numFmtId="0" fontId="6" fillId="0" borderId="0" xfId="0" applyFont="1" applyAlignment="1" applyProtection="1">
      <alignment horizontal="center"/>
      <protection hidden="1"/>
    </xf>
    <xf numFmtId="0" fontId="1" fillId="0" borderId="0" xfId="0" applyFont="1" applyProtection="1">
      <protection hidden="1"/>
    </xf>
    <xf numFmtId="0" fontId="6" fillId="0" borderId="4" xfId="0" applyFont="1" applyBorder="1" applyAlignment="1" applyProtection="1">
      <alignment horizontal="center" wrapText="1"/>
      <protection hidden="1"/>
    </xf>
    <xf numFmtId="0" fontId="6" fillId="0" borderId="6" xfId="0" applyFont="1" applyBorder="1" applyAlignment="1" applyProtection="1">
      <alignment horizontal="center" wrapText="1"/>
      <protection hidden="1"/>
    </xf>
    <xf numFmtId="0" fontId="1" fillId="0" borderId="0" xfId="0" applyFont="1" applyAlignment="1">
      <alignment horizontal="center" vertical="top"/>
    </xf>
    <xf numFmtId="0" fontId="1" fillId="0" borderId="0" xfId="0" applyFont="1" applyAlignment="1">
      <alignment horizontal="center" wrapText="1"/>
    </xf>
    <xf numFmtId="164" fontId="9" fillId="0" borderId="4" xfId="0" applyNumberFormat="1" applyFont="1" applyBorder="1" applyAlignment="1">
      <alignment horizontal="center"/>
    </xf>
    <xf numFmtId="0" fontId="9" fillId="0" borderId="4" xfId="0" applyFont="1" applyBorder="1" applyAlignment="1">
      <alignment horizontal="center"/>
    </xf>
    <xf numFmtId="5" fontId="9" fillId="0" borderId="4" xfId="0" applyNumberFormat="1" applyFont="1" applyBorder="1" applyAlignment="1">
      <alignment horizontal="center"/>
    </xf>
    <xf numFmtId="0" fontId="12" fillId="0" borderId="0" xfId="0" applyFont="1" applyAlignment="1" applyProtection="1">
      <alignment horizontal="center" vertical="top"/>
      <protection hidden="1"/>
    </xf>
    <xf numFmtId="0" fontId="9" fillId="0" borderId="0" xfId="0" applyFont="1" applyAlignment="1" applyProtection="1">
      <alignment vertical="top"/>
      <protection hidden="1"/>
    </xf>
    <xf numFmtId="173" fontId="1" fillId="0" borderId="4" xfId="0" applyNumberFormat="1" applyFont="1" applyBorder="1" applyAlignment="1">
      <alignment horizontal="center"/>
    </xf>
    <xf numFmtId="0" fontId="7" fillId="0" borderId="0" xfId="0" applyFont="1" applyAlignment="1">
      <alignment horizontal="left"/>
    </xf>
    <xf numFmtId="0" fontId="1" fillId="0" borderId="0" xfId="0" applyFont="1" applyAlignment="1">
      <alignment horizontal="left"/>
    </xf>
    <xf numFmtId="164" fontId="7" fillId="0" borderId="4" xfId="0" applyNumberFormat="1" applyFont="1" applyBorder="1" applyAlignment="1">
      <alignment horizontal="center"/>
    </xf>
    <xf numFmtId="0" fontId="7" fillId="0" borderId="4" xfId="0" applyFont="1" applyBorder="1" applyAlignment="1">
      <alignment horizontal="center"/>
    </xf>
    <xf numFmtId="164" fontId="1" fillId="0" borderId="4" xfId="0" applyNumberFormat="1" applyFont="1" applyBorder="1" applyAlignment="1">
      <alignment horizontal="center"/>
    </xf>
    <xf numFmtId="0" fontId="1" fillId="0" borderId="4" xfId="0" applyFont="1" applyBorder="1" applyAlignment="1">
      <alignment horizontal="center"/>
    </xf>
    <xf numFmtId="0" fontId="1" fillId="0" borderId="0" xfId="0" applyFont="1" applyAlignment="1" applyProtection="1">
      <alignment vertical="top"/>
      <protection hidden="1"/>
    </xf>
    <xf numFmtId="0" fontId="6" fillId="0" borderId="0" xfId="0" applyFont="1" applyAlignment="1" applyProtection="1">
      <alignment horizontal="left" wrapText="1"/>
      <protection hidden="1"/>
    </xf>
    <xf numFmtId="164" fontId="6" fillId="0" borderId="4" xfId="0" applyNumberFormat="1" applyFont="1" applyBorder="1" applyAlignment="1" applyProtection="1">
      <alignment horizontal="center" wrapText="1"/>
      <protection hidden="1"/>
    </xf>
    <xf numFmtId="0" fontId="7" fillId="0" borderId="0" xfId="0" applyFont="1" applyAlignment="1">
      <alignment horizontal="left" wrapText="1"/>
    </xf>
    <xf numFmtId="164" fontId="7" fillId="5" borderId="4" xfId="0" applyNumberFormat="1" applyFont="1" applyFill="1" applyBorder="1" applyAlignment="1" applyProtection="1">
      <alignment horizontal="center"/>
      <protection locked="0"/>
    </xf>
    <xf numFmtId="173" fontId="6" fillId="0" borderId="4" xfId="0" applyNumberFormat="1" applyFont="1" applyBorder="1" applyAlignment="1" applyProtection="1">
      <alignment horizontal="center" wrapText="1"/>
      <protection hidden="1"/>
    </xf>
    <xf numFmtId="165" fontId="6" fillId="0" borderId="4" xfId="0" applyNumberFormat="1" applyFont="1" applyBorder="1" applyAlignment="1" applyProtection="1">
      <alignment horizontal="center" wrapText="1"/>
      <protection hidden="1"/>
    </xf>
    <xf numFmtId="0" fontId="29" fillId="0" borderId="0" xfId="0" applyFont="1" applyAlignment="1" applyProtection="1">
      <alignment horizontal="center"/>
      <protection hidden="1"/>
    </xf>
    <xf numFmtId="0" fontId="9" fillId="0" borderId="0" xfId="0" applyFont="1" applyProtection="1">
      <protection hidden="1"/>
    </xf>
    <xf numFmtId="0" fontId="30" fillId="0" borderId="0" xfId="0" applyFont="1" applyAlignment="1" applyProtection="1">
      <alignment horizontal="center" vertical="top" wrapText="1"/>
      <protection hidden="1"/>
    </xf>
    <xf numFmtId="0" fontId="15" fillId="0" borderId="0" xfId="0" applyFont="1" applyAlignment="1" applyProtection="1">
      <alignment horizontal="left"/>
      <protection hidden="1"/>
    </xf>
    <xf numFmtId="164" fontId="15" fillId="2" borderId="9" xfId="1" applyNumberFormat="1" applyFont="1" applyFill="1" applyBorder="1" applyAlignment="1" applyProtection="1">
      <alignment horizontal="center"/>
      <protection locked="0" hidden="1"/>
    </xf>
    <xf numFmtId="164" fontId="1" fillId="2" borderId="9" xfId="0" applyNumberFormat="1" applyFont="1" applyFill="1" applyBorder="1" applyProtection="1">
      <protection locked="0" hidden="1"/>
    </xf>
    <xf numFmtId="0" fontId="12" fillId="0" borderId="0" xfId="0" applyFont="1" applyAlignment="1" applyProtection="1">
      <alignment horizontal="left"/>
      <protection hidden="1"/>
    </xf>
    <xf numFmtId="0" fontId="1" fillId="0" borderId="0" xfId="0" applyFont="1" applyAlignment="1" applyProtection="1">
      <alignment horizontal="left"/>
      <protection hidden="1"/>
    </xf>
    <xf numFmtId="164" fontId="15" fillId="0" borderId="9" xfId="1" applyNumberFormat="1" applyFont="1" applyFill="1" applyBorder="1" applyAlignment="1" applyProtection="1">
      <alignment horizontal="center"/>
      <protection hidden="1"/>
    </xf>
    <xf numFmtId="0" fontId="28" fillId="4" borderId="3" xfId="0" applyFont="1" applyFill="1" applyBorder="1" applyAlignment="1">
      <alignment horizontal="left" wrapText="1"/>
    </xf>
    <xf numFmtId="0" fontId="28" fillId="4" borderId="7" xfId="0" applyFont="1" applyFill="1" applyBorder="1" applyAlignment="1">
      <alignment horizontal="left" wrapText="1"/>
    </xf>
    <xf numFmtId="0" fontId="28" fillId="4" borderId="8" xfId="0" applyFont="1" applyFill="1" applyBorder="1" applyAlignment="1">
      <alignment horizontal="left" wrapText="1"/>
    </xf>
    <xf numFmtId="0" fontId="15" fillId="0" borderId="7" xfId="0" applyFont="1" applyBorder="1" applyAlignment="1" applyProtection="1">
      <alignment horizontal="left" vertical="top"/>
      <protection hidden="1"/>
    </xf>
    <xf numFmtId="164" fontId="15" fillId="0" borderId="9" xfId="1" applyNumberFormat="1" applyFont="1" applyFill="1" applyBorder="1" applyAlignment="1" applyProtection="1">
      <alignment horizontal="center" vertical="top"/>
      <protection hidden="1"/>
    </xf>
    <xf numFmtId="164" fontId="1" fillId="0" borderId="9" xfId="0" applyNumberFormat="1" applyFont="1" applyBorder="1" applyAlignment="1" applyProtection="1">
      <alignment vertical="top"/>
      <protection hidden="1"/>
    </xf>
    <xf numFmtId="0" fontId="12" fillId="0" borderId="0" xfId="0" applyFont="1" applyAlignment="1" applyProtection="1">
      <alignment horizontal="left" vertical="top"/>
      <protection hidden="1"/>
    </xf>
    <xf numFmtId="0" fontId="1" fillId="0" borderId="0" xfId="0" applyFont="1" applyAlignment="1" applyProtection="1">
      <alignment horizontal="left" vertical="top"/>
      <protection hidden="1"/>
    </xf>
    <xf numFmtId="0" fontId="1" fillId="0" borderId="0" xfId="0" applyFont="1" applyAlignment="1" applyProtection="1">
      <alignment horizontal="right" vertical="top"/>
      <protection hidden="1"/>
    </xf>
    <xf numFmtId="164" fontId="15" fillId="2" borderId="4" xfId="1" applyNumberFormat="1" applyFont="1" applyFill="1" applyBorder="1" applyAlignment="1" applyProtection="1">
      <alignment horizontal="center"/>
      <protection locked="0" hidden="1"/>
    </xf>
    <xf numFmtId="164" fontId="1" fillId="2" borderId="4" xfId="0" applyNumberFormat="1" applyFont="1" applyFill="1" applyBorder="1" applyProtection="1">
      <protection locked="0" hidden="1"/>
    </xf>
    <xf numFmtId="0" fontId="17" fillId="0" borderId="4" xfId="0" applyFont="1" applyBorder="1" applyAlignment="1" applyProtection="1">
      <alignment horizontal="center" vertical="top"/>
      <protection hidden="1"/>
    </xf>
    <xf numFmtId="0" fontId="15" fillId="0" borderId="0" xfId="0" applyFont="1" applyAlignment="1" applyProtection="1">
      <alignment horizontal="center" vertical="top"/>
      <protection hidden="1"/>
    </xf>
    <xf numFmtId="0" fontId="15" fillId="0" borderId="0" xfId="0" applyFont="1" applyAlignment="1" applyProtection="1">
      <alignment horizontal="left" vertical="top"/>
      <protection hidden="1"/>
    </xf>
    <xf numFmtId="164" fontId="15" fillId="0" borderId="4" xfId="1" applyNumberFormat="1" applyFont="1" applyFill="1" applyBorder="1" applyAlignment="1" applyProtection="1">
      <alignment horizontal="center" vertical="top"/>
      <protection hidden="1"/>
    </xf>
    <xf numFmtId="0" fontId="5" fillId="0" borderId="4" xfId="0" applyFont="1" applyBorder="1" applyAlignment="1" applyProtection="1">
      <alignment vertical="top"/>
      <protection hidden="1"/>
    </xf>
    <xf numFmtId="0" fontId="1" fillId="0" borderId="7" xfId="0" applyFont="1" applyBorder="1" applyProtection="1">
      <protection hidden="1"/>
    </xf>
    <xf numFmtId="7" fontId="15" fillId="0" borderId="4" xfId="1" applyNumberFormat="1" applyFont="1" applyFill="1" applyBorder="1" applyAlignment="1" applyProtection="1">
      <alignment horizontal="center" vertical="top"/>
      <protection hidden="1"/>
    </xf>
    <xf numFmtId="164" fontId="15" fillId="2" borderId="4" xfId="1" applyNumberFormat="1" applyFont="1" applyFill="1" applyBorder="1" applyAlignment="1" applyProtection="1">
      <alignment horizontal="center" vertical="top"/>
      <protection locked="0" hidden="1"/>
    </xf>
    <xf numFmtId="0" fontId="17" fillId="0" borderId="9" xfId="0" applyFont="1" applyBorder="1" applyAlignment="1" applyProtection="1">
      <alignment horizontal="center" vertical="top"/>
      <protection hidden="1"/>
    </xf>
    <xf numFmtId="0" fontId="17" fillId="0" borderId="9" xfId="0" applyFont="1" applyBorder="1" applyAlignment="1" applyProtection="1">
      <alignment horizontal="center" vertical="top" wrapText="1"/>
      <protection hidden="1"/>
    </xf>
    <xf numFmtId="164" fontId="1" fillId="0" borderId="4" xfId="0" applyNumberFormat="1" applyFont="1" applyBorder="1" applyAlignment="1" applyProtection="1">
      <alignment vertical="top"/>
      <protection hidden="1"/>
    </xf>
    <xf numFmtId="0" fontId="15" fillId="0" borderId="0" xfId="0" applyFont="1" applyProtection="1">
      <protection hidden="1"/>
    </xf>
    <xf numFmtId="0" fontId="19" fillId="0" borderId="0" xfId="0" applyFont="1" applyAlignment="1" applyProtection="1">
      <alignment horizontal="center" wrapText="1"/>
      <protection hidden="1"/>
    </xf>
    <xf numFmtId="0" fontId="12" fillId="0" borderId="0" xfId="0" applyFont="1" applyAlignment="1" applyProtection="1">
      <alignment horizontal="center"/>
      <protection hidden="1"/>
    </xf>
    <xf numFmtId="164" fontId="15" fillId="0" borderId="4" xfId="1" applyNumberFormat="1" applyFont="1" applyFill="1" applyBorder="1" applyAlignment="1" applyProtection="1">
      <alignment horizontal="right"/>
      <protection hidden="1"/>
    </xf>
    <xf numFmtId="0" fontId="1" fillId="0" borderId="7" xfId="0" applyFont="1" applyBorder="1" applyAlignment="1">
      <alignment vertical="top"/>
    </xf>
    <xf numFmtId="164" fontId="1" fillId="2" borderId="4" xfId="0" applyNumberFormat="1" applyFont="1" applyFill="1" applyBorder="1" applyAlignment="1" applyProtection="1">
      <alignment vertical="top"/>
      <protection locked="0" hidden="1"/>
    </xf>
    <xf numFmtId="164" fontId="15" fillId="0" borderId="4" xfId="1" applyNumberFormat="1" applyFont="1" applyFill="1" applyBorder="1" applyAlignment="1" applyProtection="1">
      <alignment horizontal="right" vertical="top"/>
      <protection hidden="1"/>
    </xf>
    <xf numFmtId="164" fontId="7" fillId="0" borderId="4" xfId="0" applyNumberFormat="1" applyFont="1" applyBorder="1" applyAlignment="1">
      <alignment horizontal="right" vertical="top"/>
    </xf>
    <xf numFmtId="0" fontId="7" fillId="0" borderId="4" xfId="0" applyFont="1" applyBorder="1" applyAlignment="1">
      <alignment horizontal="right" vertical="top"/>
    </xf>
    <xf numFmtId="167" fontId="15" fillId="2" borderId="4" xfId="2" applyNumberFormat="1" applyFont="1" applyFill="1" applyBorder="1" applyAlignment="1" applyProtection="1">
      <alignment horizontal="center" vertical="top"/>
      <protection locked="0"/>
    </xf>
    <xf numFmtId="167" fontId="1" fillId="2" borderId="4" xfId="0" applyNumberFormat="1" applyFont="1" applyFill="1" applyBorder="1" applyAlignment="1" applyProtection="1">
      <alignment vertical="top"/>
      <protection locked="0"/>
    </xf>
    <xf numFmtId="44" fontId="22" fillId="0" borderId="7" xfId="1" applyFont="1" applyFill="1" applyBorder="1" applyAlignment="1" applyProtection="1">
      <alignment horizontal="center" vertical="top"/>
      <protection hidden="1"/>
    </xf>
    <xf numFmtId="9" fontId="22" fillId="0" borderId="0" xfId="2" applyFont="1" applyFill="1" applyBorder="1" applyAlignment="1" applyProtection="1">
      <alignment horizontal="center" vertical="top"/>
      <protection hidden="1"/>
    </xf>
    <xf numFmtId="0" fontId="4" fillId="0" borderId="0" xfId="0" applyFont="1" applyAlignment="1">
      <alignment horizontal="center" vertical="top"/>
    </xf>
    <xf numFmtId="0" fontId="15" fillId="0" borderId="7" xfId="0" applyFont="1" applyBorder="1" applyAlignment="1" applyProtection="1">
      <alignment horizontal="left" vertical="top" wrapText="1"/>
      <protection hidden="1"/>
    </xf>
    <xf numFmtId="0" fontId="15" fillId="0" borderId="8" xfId="0" applyFont="1" applyBorder="1" applyAlignment="1" applyProtection="1">
      <alignment horizontal="left" vertical="top" wrapText="1"/>
      <protection hidden="1"/>
    </xf>
    <xf numFmtId="7" fontId="15" fillId="2" borderId="4" xfId="1" applyNumberFormat="1" applyFont="1" applyFill="1" applyBorder="1" applyAlignment="1" applyProtection="1">
      <alignment horizontal="center" vertical="top"/>
      <protection locked="0" hidden="1"/>
    </xf>
    <xf numFmtId="4" fontId="15" fillId="2" borderId="4" xfId="2" applyNumberFormat="1" applyFont="1" applyFill="1" applyBorder="1" applyAlignment="1" applyProtection="1">
      <alignment horizontal="center" vertical="top"/>
      <protection locked="0"/>
    </xf>
    <xf numFmtId="4" fontId="1" fillId="2" borderId="4" xfId="0" applyNumberFormat="1" applyFont="1" applyFill="1" applyBorder="1" applyAlignment="1" applyProtection="1">
      <alignment vertical="top"/>
      <protection locked="0"/>
    </xf>
    <xf numFmtId="0" fontId="15" fillId="0" borderId="1" xfId="0" applyFont="1" applyBorder="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1" fillId="2" borderId="0" xfId="0" applyFont="1" applyFill="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20" fillId="0" borderId="0" xfId="0" applyFont="1" applyAlignment="1" applyProtection="1">
      <alignment horizontal="center" vertical="top"/>
      <protection hidden="1"/>
    </xf>
    <xf numFmtId="0" fontId="20" fillId="0" borderId="2" xfId="0" applyFont="1" applyBorder="1" applyAlignment="1" applyProtection="1">
      <alignment horizontal="center" vertical="top"/>
      <protection hidden="1"/>
    </xf>
    <xf numFmtId="0" fontId="1" fillId="2" borderId="0" xfId="0" applyFont="1" applyFill="1" applyAlignment="1" applyProtection="1">
      <alignment horizontal="left" vertical="top"/>
      <protection hidden="1"/>
    </xf>
    <xf numFmtId="0" fontId="15" fillId="0" borderId="1" xfId="0" applyFont="1" applyBorder="1" applyAlignment="1" applyProtection="1">
      <alignment horizontal="left" vertical="top"/>
      <protection hidden="1"/>
    </xf>
    <xf numFmtId="0" fontId="20" fillId="0" borderId="0" xfId="0" applyFont="1" applyAlignment="1" applyProtection="1">
      <alignment vertical="top"/>
      <protection hidden="1"/>
    </xf>
    <xf numFmtId="167" fontId="20" fillId="2" borderId="4" xfId="0" applyNumberFormat="1" applyFont="1" applyFill="1" applyBorder="1" applyAlignment="1" applyProtection="1">
      <alignment horizontal="center" vertical="top"/>
      <protection locked="0" hidden="1"/>
    </xf>
    <xf numFmtId="0" fontId="7" fillId="0" borderId="0" xfId="0" applyFont="1" applyAlignment="1" applyProtection="1">
      <alignment horizontal="center" vertical="top"/>
      <protection hidden="1"/>
    </xf>
    <xf numFmtId="167" fontId="7" fillId="0" borderId="4" xfId="0" applyNumberFormat="1" applyFont="1" applyBorder="1" applyProtection="1">
      <protection hidden="1"/>
    </xf>
    <xf numFmtId="0" fontId="20" fillId="0" borderId="4" xfId="0" applyFont="1" applyBorder="1"/>
    <xf numFmtId="0" fontId="15" fillId="0" borderId="4" xfId="0" applyFont="1" applyBorder="1" applyAlignment="1" applyProtection="1">
      <alignment horizontal="left" vertical="top" wrapText="1"/>
      <protection hidden="1"/>
    </xf>
    <xf numFmtId="0" fontId="12" fillId="0" borderId="4" xfId="0" applyFont="1" applyBorder="1" applyAlignment="1" applyProtection="1">
      <alignment horizontal="center" vertical="top"/>
      <protection hidden="1"/>
    </xf>
    <xf numFmtId="0" fontId="7" fillId="0" borderId="3" xfId="0" applyFont="1" applyBorder="1" applyAlignment="1" applyProtection="1">
      <alignment horizontal="left"/>
      <protection hidden="1"/>
    </xf>
    <xf numFmtId="0" fontId="2" fillId="0" borderId="7" xfId="0" applyFont="1" applyBorder="1" applyAlignment="1" applyProtection="1">
      <alignment horizontal="left"/>
      <protection hidden="1"/>
    </xf>
    <xf numFmtId="0" fontId="7" fillId="2" borderId="7" xfId="0" applyFont="1" applyFill="1" applyBorder="1" applyAlignment="1" applyProtection="1">
      <alignment vertical="top"/>
      <protection hidden="1"/>
    </xf>
    <xf numFmtId="0" fontId="1" fillId="2" borderId="7" xfId="0" applyFont="1" applyFill="1" applyBorder="1" applyAlignment="1" applyProtection="1">
      <alignment vertical="top"/>
      <protection hidden="1"/>
    </xf>
    <xf numFmtId="0" fontId="20" fillId="2" borderId="7" xfId="0" applyFont="1" applyFill="1" applyBorder="1" applyAlignment="1" applyProtection="1">
      <alignment vertical="top"/>
      <protection hidden="1"/>
    </xf>
    <xf numFmtId="0" fontId="12" fillId="0" borderId="7"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12" fillId="0" borderId="7" xfId="0" applyFont="1" applyBorder="1" applyAlignment="1" applyProtection="1">
      <alignment horizontal="center" vertical="top"/>
      <protection hidden="1"/>
    </xf>
    <xf numFmtId="0" fontId="1" fillId="0" borderId="7" xfId="0" applyFont="1" applyBorder="1" applyAlignment="1" applyProtection="1">
      <alignment vertical="top"/>
      <protection hidden="1"/>
    </xf>
    <xf numFmtId="7" fontId="15" fillId="0" borderId="9" xfId="1" applyNumberFormat="1" applyFont="1" applyFill="1" applyBorder="1" applyAlignment="1" applyProtection="1">
      <alignment horizontal="center" vertical="top"/>
      <protection hidden="1"/>
    </xf>
    <xf numFmtId="0" fontId="17" fillId="0" borderId="0" xfId="0" applyFont="1" applyAlignment="1" applyProtection="1">
      <alignment horizontal="center" vertical="top"/>
      <protection hidden="1"/>
    </xf>
    <xf numFmtId="0" fontId="17" fillId="0" borderId="7" xfId="0" applyFont="1" applyBorder="1" applyAlignment="1" applyProtection="1">
      <alignment horizontal="center" vertical="top"/>
      <protection hidden="1"/>
    </xf>
    <xf numFmtId="0" fontId="5" fillId="0" borderId="7" xfId="0" applyFont="1" applyBorder="1" applyAlignment="1">
      <alignment horizontal="center" vertical="top"/>
    </xf>
    <xf numFmtId="5" fontId="15" fillId="0" borderId="4" xfId="1" applyNumberFormat="1" applyFont="1" applyFill="1" applyBorder="1" applyAlignment="1" applyProtection="1">
      <alignment horizontal="center" vertical="top"/>
      <protection hidden="1"/>
    </xf>
    <xf numFmtId="166" fontId="15" fillId="0" borderId="4" xfId="1" applyNumberFormat="1" applyFont="1" applyFill="1" applyBorder="1" applyAlignment="1" applyProtection="1">
      <alignment horizontal="center" vertical="top"/>
      <protection hidden="1"/>
    </xf>
    <xf numFmtId="166" fontId="1" fillId="0" borderId="4" xfId="0" applyNumberFormat="1" applyFont="1" applyBorder="1" applyAlignment="1" applyProtection="1">
      <alignment vertical="top"/>
      <protection hidden="1"/>
    </xf>
    <xf numFmtId="0" fontId="9" fillId="0" borderId="7" xfId="0" applyFont="1" applyBorder="1" applyAlignment="1">
      <alignment vertical="top"/>
    </xf>
    <xf numFmtId="166" fontId="15" fillId="2" borderId="4" xfId="0" applyNumberFormat="1" applyFont="1" applyFill="1" applyBorder="1" applyAlignment="1" applyProtection="1">
      <alignment horizontal="center" vertical="top"/>
      <protection locked="0"/>
    </xf>
    <xf numFmtId="170" fontId="15" fillId="2" borderId="4" xfId="0" applyNumberFormat="1" applyFont="1" applyFill="1" applyBorder="1" applyAlignment="1" applyProtection="1">
      <alignment horizontal="center" vertical="top"/>
      <protection locked="0"/>
    </xf>
    <xf numFmtId="166" fontId="7" fillId="0" borderId="4" xfId="0" applyNumberFormat="1" applyFont="1" applyBorder="1" applyAlignment="1">
      <alignment horizontal="center"/>
    </xf>
    <xf numFmtId="0" fontId="5" fillId="0" borderId="0" xfId="0" applyFont="1" applyAlignment="1" applyProtection="1">
      <alignment vertical="top"/>
      <protection hidden="1"/>
    </xf>
    <xf numFmtId="0" fontId="27" fillId="0" borderId="0" xfId="0" applyFont="1" applyAlignment="1" applyProtection="1">
      <alignment horizontal="right" vertical="top" indent="1"/>
      <protection hidden="1"/>
    </xf>
    <xf numFmtId="0" fontId="15" fillId="0" borderId="2" xfId="0" applyFont="1" applyBorder="1" applyAlignment="1" applyProtection="1">
      <alignment horizontal="left" vertical="top" wrapText="1"/>
      <protection hidden="1"/>
    </xf>
    <xf numFmtId="5" fontId="15" fillId="2" borderId="4" xfId="1" applyNumberFormat="1" applyFont="1" applyFill="1" applyBorder="1" applyAlignment="1" applyProtection="1">
      <alignment horizontal="center" vertical="top"/>
      <protection locked="0" hidden="1"/>
    </xf>
    <xf numFmtId="166" fontId="15" fillId="0" borderId="4" xfId="1" applyNumberFormat="1" applyFont="1" applyFill="1" applyBorder="1" applyAlignment="1" applyProtection="1">
      <alignment horizontal="center"/>
      <protection hidden="1"/>
    </xf>
    <xf numFmtId="166" fontId="1" fillId="0" borderId="4" xfId="0" applyNumberFormat="1" applyFont="1" applyBorder="1" applyProtection="1">
      <protection hidden="1"/>
    </xf>
    <xf numFmtId="164" fontId="15" fillId="0" borderId="4" xfId="1" applyNumberFormat="1" applyFont="1" applyFill="1" applyBorder="1" applyAlignment="1" applyProtection="1">
      <alignment horizontal="center"/>
      <protection hidden="1"/>
    </xf>
    <xf numFmtId="0" fontId="15" fillId="0" borderId="3" xfId="0" applyFont="1" applyBorder="1" applyAlignment="1" applyProtection="1">
      <alignment horizontal="left" vertical="top" wrapText="1"/>
      <protection hidden="1"/>
    </xf>
    <xf numFmtId="165" fontId="15" fillId="2" borderId="4" xfId="1" applyNumberFormat="1" applyFont="1" applyFill="1" applyBorder="1" applyAlignment="1" applyProtection="1">
      <alignment horizontal="center" vertical="top"/>
      <protection locked="0" hidden="1"/>
    </xf>
    <xf numFmtId="165" fontId="1" fillId="2" borderId="4" xfId="0" applyNumberFormat="1" applyFont="1" applyFill="1" applyBorder="1" applyAlignment="1" applyProtection="1">
      <alignment vertical="top"/>
      <protection locked="0" hidden="1"/>
    </xf>
    <xf numFmtId="0" fontId="5" fillId="0" borderId="0" xfId="0" applyFont="1" applyAlignment="1" applyProtection="1">
      <alignment horizontal="center" vertical="top"/>
      <protection hidden="1"/>
    </xf>
    <xf numFmtId="166" fontId="15" fillId="0" borderId="4" xfId="2" applyNumberFormat="1" applyFont="1" applyFill="1" applyBorder="1" applyAlignment="1" applyProtection="1">
      <alignment horizontal="center" vertical="top"/>
      <protection hidden="1"/>
    </xf>
    <xf numFmtId="0" fontId="17" fillId="0" borderId="0" xfId="0" applyFont="1" applyAlignment="1" applyProtection="1">
      <alignment horizontal="left" vertical="top" wrapText="1"/>
      <protection hidden="1"/>
    </xf>
    <xf numFmtId="165" fontId="15" fillId="2" borderId="4" xfId="0" applyNumberFormat="1" applyFont="1" applyFill="1" applyBorder="1" applyAlignment="1" applyProtection="1">
      <alignment horizontal="center"/>
      <protection locked="0" hidden="1"/>
    </xf>
    <xf numFmtId="166" fontId="15" fillId="0" borderId="4" xfId="0" applyNumberFormat="1" applyFont="1" applyBorder="1" applyAlignment="1" applyProtection="1">
      <alignment horizontal="center"/>
      <protection hidden="1"/>
    </xf>
    <xf numFmtId="0" fontId="15" fillId="0" borderId="4" xfId="0" applyFont="1" applyBorder="1" applyAlignment="1" applyProtection="1">
      <alignment horizontal="center"/>
      <protection hidden="1"/>
    </xf>
    <xf numFmtId="164" fontId="15" fillId="0" borderId="4" xfId="0" applyNumberFormat="1" applyFont="1" applyBorder="1" applyAlignment="1" applyProtection="1">
      <alignment horizontal="center"/>
      <protection hidden="1"/>
    </xf>
    <xf numFmtId="44" fontId="33" fillId="0" borderId="7" xfId="1" applyFont="1" applyFill="1" applyBorder="1" applyAlignment="1" applyProtection="1">
      <alignment horizontal="center" vertical="top"/>
      <protection hidden="1"/>
    </xf>
    <xf numFmtId="44" fontId="17" fillId="0" borderId="7" xfId="1" applyFont="1" applyFill="1" applyBorder="1" applyAlignment="1" applyProtection="1">
      <alignment horizontal="center" vertical="top"/>
      <protection hidden="1"/>
    </xf>
    <xf numFmtId="9" fontId="22" fillId="0" borderId="7" xfId="2" applyFont="1" applyFill="1" applyBorder="1" applyAlignment="1" applyProtection="1">
      <alignment horizontal="center" vertical="top" wrapText="1"/>
      <protection hidden="1"/>
    </xf>
    <xf numFmtId="166" fontId="15" fillId="2" borderId="4" xfId="2" applyNumberFormat="1" applyFont="1" applyFill="1" applyBorder="1" applyAlignment="1" applyProtection="1">
      <alignment horizontal="center" vertical="top"/>
      <protection locked="0" hidden="1"/>
    </xf>
    <xf numFmtId="166" fontId="1" fillId="2" borderId="4" xfId="0" applyNumberFormat="1" applyFont="1" applyFill="1" applyBorder="1" applyAlignment="1" applyProtection="1">
      <alignment vertical="top"/>
      <protection locked="0" hidden="1"/>
    </xf>
    <xf numFmtId="0" fontId="1" fillId="0" borderId="0" xfId="0" applyFont="1" applyAlignment="1" applyProtection="1">
      <alignment horizontal="center" vertical="top"/>
      <protection hidden="1"/>
    </xf>
    <xf numFmtId="0" fontId="12" fillId="2" borderId="0" xfId="0" applyFont="1" applyFill="1" applyAlignment="1" applyProtection="1">
      <alignment horizontal="center"/>
      <protection locked="0" hidden="1"/>
    </xf>
    <xf numFmtId="0" fontId="1" fillId="2" borderId="0" xfId="0" applyFont="1" applyFill="1" applyAlignment="1" applyProtection="1">
      <alignment horizontal="center"/>
      <protection locked="0" hidden="1"/>
    </xf>
    <xf numFmtId="0" fontId="1" fillId="2" borderId="0" xfId="0" applyFont="1" applyFill="1" applyAlignment="1" applyProtection="1">
      <alignment horizontal="center"/>
      <protection locked="0"/>
    </xf>
    <xf numFmtId="0" fontId="7" fillId="0" borderId="0" xfId="0" applyFont="1" applyAlignment="1" applyProtection="1">
      <alignment horizontal="center"/>
      <protection hidden="1"/>
    </xf>
    <xf numFmtId="0" fontId="1" fillId="0" borderId="0" xfId="0" applyFont="1"/>
    <xf numFmtId="0" fontId="15" fillId="0" borderId="0" xfId="0" applyFont="1" applyAlignment="1" applyProtection="1">
      <alignment horizontal="left" wrapText="1"/>
      <protection hidden="1"/>
    </xf>
    <xf numFmtId="169" fontId="15" fillId="2" borderId="4" xfId="2" applyNumberFormat="1" applyFont="1" applyFill="1" applyBorder="1" applyAlignment="1" applyProtection="1">
      <alignment horizontal="center" vertical="top"/>
      <protection locked="0" hidden="1"/>
    </xf>
    <xf numFmtId="169" fontId="1" fillId="2" borderId="4" xfId="0" applyNumberFormat="1" applyFont="1" applyFill="1" applyBorder="1" applyAlignment="1" applyProtection="1">
      <alignment vertical="top"/>
      <protection locked="0" hidden="1"/>
    </xf>
    <xf numFmtId="165" fontId="7" fillId="0" borderId="4" xfId="0" applyNumberFormat="1" applyFont="1" applyBorder="1" applyAlignment="1">
      <alignment horizontal="center"/>
    </xf>
    <xf numFmtId="0" fontId="1" fillId="0" borderId="9" xfId="0" applyFont="1" applyBorder="1" applyAlignment="1">
      <alignment horizontal="center"/>
    </xf>
    <xf numFmtId="0" fontId="25" fillId="0" borderId="7" xfId="0" applyFont="1" applyBorder="1" applyAlignment="1">
      <alignment horizontal="left" wrapText="1"/>
    </xf>
    <xf numFmtId="171" fontId="15" fillId="5" borderId="4" xfId="0" applyNumberFormat="1" applyFont="1" applyFill="1" applyBorder="1" applyAlignment="1" applyProtection="1">
      <alignment horizontal="center" vertical="top"/>
      <protection locked="0"/>
    </xf>
    <xf numFmtId="0" fontId="1" fillId="0" borderId="7" xfId="0" applyFont="1" applyBorder="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172" fontId="1" fillId="0" borderId="0" xfId="0" applyNumberFormat="1" applyFont="1" applyAlignment="1">
      <alignment horizontal="center"/>
    </xf>
    <xf numFmtId="0" fontId="12" fillId="0" borderId="7" xfId="0" applyFont="1" applyBorder="1" applyAlignment="1" applyProtection="1">
      <alignment vertical="top"/>
      <protection hidden="1"/>
    </xf>
    <xf numFmtId="0" fontId="1" fillId="0" borderId="8" xfId="0" applyFont="1" applyBorder="1" applyProtection="1">
      <protection hidden="1"/>
    </xf>
    <xf numFmtId="165" fontId="15" fillId="0" borderId="4" xfId="1" applyNumberFormat="1" applyFont="1" applyFill="1" applyBorder="1" applyAlignment="1" applyProtection="1">
      <alignment horizontal="center" vertical="top"/>
      <protection hidden="1"/>
    </xf>
    <xf numFmtId="166" fontId="17" fillId="0" borderId="4" xfId="1" applyNumberFormat="1" applyFont="1" applyFill="1" applyBorder="1" applyAlignment="1" applyProtection="1">
      <alignment horizontal="center" vertical="top"/>
      <protection hidden="1"/>
    </xf>
    <xf numFmtId="166" fontId="17" fillId="0" borderId="0" xfId="1" applyNumberFormat="1" applyFont="1" applyFill="1" applyBorder="1" applyAlignment="1" applyProtection="1">
      <alignment horizontal="center" vertical="top"/>
      <protection hidden="1"/>
    </xf>
    <xf numFmtId="0" fontId="19" fillId="0" borderId="0" xfId="0" applyFont="1" applyAlignment="1" applyProtection="1">
      <alignment horizontal="center" vertical="top" wrapText="1"/>
      <protection hidden="1"/>
    </xf>
    <xf numFmtId="0" fontId="27" fillId="0" borderId="0" xfId="0" applyFont="1" applyAlignment="1" applyProtection="1">
      <alignment horizontal="right" vertical="top"/>
      <protection hidden="1"/>
    </xf>
    <xf numFmtId="0" fontId="26" fillId="0" borderId="0" xfId="0" applyFont="1" applyAlignment="1" applyProtection="1">
      <alignment horizontal="center" vertical="top"/>
      <protection hidden="1"/>
    </xf>
    <xf numFmtId="0" fontId="1" fillId="0" borderId="0" xfId="0" applyFont="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5" fontId="1" fillId="2" borderId="4" xfId="0" applyNumberFormat="1" applyFont="1" applyFill="1" applyBorder="1" applyAlignment="1" applyProtection="1">
      <alignment horizontal="center" vertical="top"/>
      <protection locked="0" hidden="1"/>
    </xf>
    <xf numFmtId="44" fontId="15" fillId="0" borderId="4" xfId="1" applyFont="1" applyFill="1" applyBorder="1" applyAlignment="1" applyProtection="1">
      <alignment horizontal="center" vertical="top"/>
      <protection hidden="1"/>
    </xf>
    <xf numFmtId="0" fontId="1" fillId="0" borderId="4" xfId="0" applyFont="1" applyBorder="1" applyAlignment="1">
      <alignment horizontal="center" vertical="top"/>
    </xf>
    <xf numFmtId="165" fontId="15" fillId="0" borderId="0" xfId="1" applyNumberFormat="1" applyFont="1" applyFill="1" applyBorder="1" applyAlignment="1" applyProtection="1">
      <alignment horizontal="center" vertical="top"/>
      <protection hidden="1"/>
    </xf>
    <xf numFmtId="0" fontId="23" fillId="0" borderId="0" xfId="0" applyFont="1" applyAlignment="1" applyProtection="1">
      <alignment horizontal="center"/>
      <protection hidden="1"/>
    </xf>
    <xf numFmtId="0" fontId="12"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xf>
    <xf numFmtId="0" fontId="0" fillId="0" borderId="0" xfId="0" applyAlignment="1">
      <alignment horizontal="left" vertical="top" wrapText="1"/>
    </xf>
    <xf numFmtId="0" fontId="17" fillId="0" borderId="0" xfId="0" applyFont="1" applyAlignment="1" applyProtection="1">
      <alignment horizontal="center" vertical="top" wrapText="1"/>
      <protection hidden="1"/>
    </xf>
    <xf numFmtId="0" fontId="15" fillId="0" borderId="0" xfId="0" applyFont="1" applyAlignment="1" applyProtection="1">
      <alignment horizontal="center" vertical="top" wrapText="1"/>
      <protection hidden="1"/>
    </xf>
    <xf numFmtId="9" fontId="22" fillId="0" borderId="7" xfId="2" applyFont="1" applyFill="1" applyBorder="1" applyAlignment="1" applyProtection="1">
      <alignment horizontal="center" vertical="top"/>
      <protection hidden="1"/>
    </xf>
    <xf numFmtId="0" fontId="23" fillId="4" borderId="0" xfId="0" applyFont="1" applyFill="1" applyAlignment="1" applyProtection="1">
      <alignment horizontal="left" vertical="center" wrapText="1"/>
      <protection hidden="1"/>
    </xf>
    <xf numFmtId="0" fontId="12" fillId="4" borderId="0" xfId="0" applyFont="1" applyFill="1" applyAlignment="1" applyProtection="1">
      <alignment horizontal="left" vertical="center" wrapText="1"/>
      <protection hidden="1"/>
    </xf>
    <xf numFmtId="164" fontId="15" fillId="0" borderId="4" xfId="1" applyNumberFormat="1" applyFont="1" applyFill="1" applyBorder="1" applyAlignment="1" applyProtection="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69</xdr:row>
          <xdr:rowOff>0</xdr:rowOff>
        </xdr:from>
        <xdr:to>
          <xdr:col>4</xdr:col>
          <xdr:colOff>104775</xdr:colOff>
          <xdr:row>69</xdr:row>
          <xdr:rowOff>219075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69</xdr:row>
          <xdr:rowOff>0</xdr:rowOff>
        </xdr:from>
        <xdr:to>
          <xdr:col>5</xdr:col>
          <xdr:colOff>447675</xdr:colOff>
          <xdr:row>70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70</xdr:row>
          <xdr:rowOff>66675</xdr:rowOff>
        </xdr:from>
        <xdr:to>
          <xdr:col>13</xdr:col>
          <xdr:colOff>228600</xdr:colOff>
          <xdr:row>71</xdr:row>
          <xdr:rowOff>219075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70</xdr:row>
          <xdr:rowOff>66675</xdr:rowOff>
        </xdr:from>
        <xdr:to>
          <xdr:col>14</xdr:col>
          <xdr:colOff>219075</xdr:colOff>
          <xdr:row>71</xdr:row>
          <xdr:rowOff>219075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73</xdr:row>
          <xdr:rowOff>0</xdr:rowOff>
        </xdr:from>
        <xdr:to>
          <xdr:col>14</xdr:col>
          <xdr:colOff>314325</xdr:colOff>
          <xdr:row>73</xdr:row>
          <xdr:rowOff>190500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73</xdr:row>
          <xdr:rowOff>9525</xdr:rowOff>
        </xdr:from>
        <xdr:to>
          <xdr:col>13</xdr:col>
          <xdr:colOff>304800</xdr:colOff>
          <xdr:row>73</xdr:row>
          <xdr:rowOff>190500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73</xdr:row>
          <xdr:rowOff>9525</xdr:rowOff>
        </xdr:from>
        <xdr:to>
          <xdr:col>12</xdr:col>
          <xdr:colOff>0</xdr:colOff>
          <xdr:row>73</xdr:row>
          <xdr:rowOff>190500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182</xdr:row>
          <xdr:rowOff>0</xdr:rowOff>
        </xdr:from>
        <xdr:to>
          <xdr:col>4</xdr:col>
          <xdr:colOff>104775</xdr:colOff>
          <xdr:row>183</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182</xdr:row>
          <xdr:rowOff>0</xdr:rowOff>
        </xdr:from>
        <xdr:to>
          <xdr:col>5</xdr:col>
          <xdr:colOff>447675</xdr:colOff>
          <xdr:row>183</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183</xdr:row>
          <xdr:rowOff>66675</xdr:rowOff>
        </xdr:from>
        <xdr:to>
          <xdr:col>13</xdr:col>
          <xdr:colOff>228600</xdr:colOff>
          <xdr:row>185</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183</xdr:row>
          <xdr:rowOff>66675</xdr:rowOff>
        </xdr:from>
        <xdr:to>
          <xdr:col>14</xdr:col>
          <xdr:colOff>219075</xdr:colOff>
          <xdr:row>185</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186</xdr:row>
          <xdr:rowOff>0</xdr:rowOff>
        </xdr:from>
        <xdr:to>
          <xdr:col>14</xdr:col>
          <xdr:colOff>314325</xdr:colOff>
          <xdr:row>187</xdr:row>
          <xdr:rowOff>9525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186</xdr:row>
          <xdr:rowOff>9525</xdr:rowOff>
        </xdr:from>
        <xdr:to>
          <xdr:col>13</xdr:col>
          <xdr:colOff>304800</xdr:colOff>
          <xdr:row>187</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186</xdr:row>
          <xdr:rowOff>9525</xdr:rowOff>
        </xdr:from>
        <xdr:to>
          <xdr:col>12</xdr:col>
          <xdr:colOff>0</xdr:colOff>
          <xdr:row>187</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368300</xdr:colOff>
      <xdr:row>257</xdr:row>
      <xdr:rowOff>190500</xdr:rowOff>
    </xdr:from>
    <xdr:ext cx="184731" cy="264560"/>
    <xdr:sp macro="" textlink="">
      <xdr:nvSpPr>
        <xdr:cNvPr id="2" name="TextBox 1">
          <a:extLst>
            <a:ext uri="{FF2B5EF4-FFF2-40B4-BE49-F238E27FC236}">
              <a16:creationId xmlns:a16="http://schemas.microsoft.com/office/drawing/2014/main" id="{6C33AC06-44F3-4732-BFD3-A5E03E82D7D3}"/>
            </a:ext>
          </a:extLst>
        </xdr:cNvPr>
        <xdr:cNvSpPr txBox="1"/>
      </xdr:nvSpPr>
      <xdr:spPr>
        <a:xfrm>
          <a:off x="3959225" y="4344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D380D-3026-4CFA-B35A-4C3F12C427AE}">
  <dimension ref="A1:IV317"/>
  <sheetViews>
    <sheetView showGridLines="0" tabSelected="1" zoomScaleNormal="100" workbookViewId="0">
      <selection activeCell="B12" sqref="B12:D12"/>
    </sheetView>
  </sheetViews>
  <sheetFormatPr defaultColWidth="8.85546875" defaultRowHeight="12.75" x14ac:dyDescent="0.2"/>
  <cols>
    <col min="1" max="1" width="4.5703125" style="2" customWidth="1"/>
    <col min="2" max="2" width="5.5703125" style="2" bestFit="1" customWidth="1"/>
    <col min="3" max="3" width="11.42578125" style="2" customWidth="1"/>
    <col min="4" max="4" width="7.42578125" style="2" customWidth="1"/>
    <col min="5" max="5" width="10.85546875" style="2" customWidth="1"/>
    <col min="6" max="6" width="11" style="2" customWidth="1"/>
    <col min="7" max="7" width="2.85546875" style="2" customWidth="1"/>
    <col min="8" max="8" width="8.42578125" style="2" customWidth="1"/>
    <col min="9" max="9" width="7.42578125" style="2" customWidth="1"/>
    <col min="10" max="10" width="8.42578125" style="2" customWidth="1"/>
    <col min="11" max="11" width="4.5703125" style="2" customWidth="1"/>
    <col min="12" max="12" width="4.42578125" style="2" customWidth="1"/>
    <col min="13" max="13" width="3.42578125" style="2" customWidth="1"/>
    <col min="14" max="14" width="8" style="2" customWidth="1"/>
    <col min="15" max="15" width="8.5703125" style="2" customWidth="1"/>
    <col min="16" max="16" width="6.85546875" style="2" customWidth="1"/>
    <col min="17" max="17" width="1.5703125" style="2" customWidth="1"/>
    <col min="18" max="18" width="9.140625" style="84" customWidth="1"/>
    <col min="19" max="16384" width="8.85546875" style="2"/>
  </cols>
  <sheetData>
    <row r="1" spans="1:256" ht="18" x14ac:dyDescent="0.25">
      <c r="A1" s="357" t="s">
        <v>0</v>
      </c>
      <c r="B1" s="357"/>
      <c r="C1" s="357"/>
      <c r="D1" s="357"/>
      <c r="E1" s="357"/>
      <c r="F1" s="357"/>
      <c r="G1" s="357"/>
      <c r="H1" s="357"/>
      <c r="I1" s="357"/>
      <c r="J1" s="357"/>
      <c r="K1" s="357"/>
      <c r="L1" s="357"/>
      <c r="M1" s="357"/>
      <c r="N1" s="357"/>
      <c r="O1" s="357"/>
      <c r="P1" s="357"/>
      <c r="Q1" s="357"/>
      <c r="R1" s="1"/>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c r="IR1" s="110"/>
      <c r="IS1" s="110"/>
      <c r="IT1" s="110"/>
      <c r="IU1" s="110"/>
      <c r="IV1" s="110"/>
    </row>
    <row r="2" spans="1:256" ht="7.35" customHeight="1" x14ac:dyDescent="0.25">
      <c r="A2" s="252"/>
      <c r="B2" s="252"/>
      <c r="C2" s="252"/>
      <c r="D2" s="252"/>
      <c r="E2" s="252"/>
      <c r="F2" s="252"/>
      <c r="G2" s="252"/>
      <c r="H2" s="252"/>
      <c r="I2" s="252"/>
      <c r="J2" s="252"/>
      <c r="K2" s="252"/>
      <c r="L2" s="252"/>
      <c r="M2" s="252"/>
      <c r="N2" s="252"/>
      <c r="O2" s="252"/>
      <c r="P2" s="252"/>
      <c r="Q2" s="252"/>
      <c r="R2" s="1"/>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row>
    <row r="3" spans="1:256" ht="18.75" x14ac:dyDescent="0.3">
      <c r="A3" s="225" t="s">
        <v>1</v>
      </c>
      <c r="B3" s="225"/>
      <c r="C3" s="225"/>
      <c r="D3" s="358"/>
      <c r="E3" s="359"/>
      <c r="F3" s="359"/>
      <c r="G3" s="360"/>
      <c r="H3" s="360"/>
      <c r="I3" s="3"/>
      <c r="J3" s="167"/>
      <c r="K3" s="330" t="s">
        <v>2</v>
      </c>
      <c r="L3" s="331"/>
      <c r="M3" s="331"/>
      <c r="N3" s="53" t="str">
        <f>IF(J3&lt;&gt;"",(J3+1),"")</f>
        <v/>
      </c>
      <c r="O3" s="332" t="s">
        <v>3</v>
      </c>
      <c r="P3" s="207"/>
      <c r="Q3" s="4"/>
      <c r="R3" s="5"/>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row>
    <row r="4" spans="1:256" ht="18.75" x14ac:dyDescent="0.3">
      <c r="A4" s="149" t="s">
        <v>4</v>
      </c>
      <c r="B4" s="149"/>
      <c r="C4" s="149"/>
      <c r="D4" s="114"/>
      <c r="E4" s="168"/>
      <c r="F4" s="168"/>
      <c r="G4" s="169"/>
      <c r="H4" s="169"/>
      <c r="I4" s="112"/>
      <c r="J4" s="113"/>
      <c r="K4" s="163"/>
      <c r="L4" s="110"/>
      <c r="M4" s="110"/>
      <c r="N4" s="153"/>
      <c r="O4" s="164"/>
      <c r="P4" s="145"/>
      <c r="Q4" s="4"/>
      <c r="R4" s="5"/>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row>
    <row r="5" spans="1:256" ht="18.75" x14ac:dyDescent="0.3">
      <c r="A5" s="149"/>
      <c r="B5" s="149"/>
      <c r="C5" s="149"/>
      <c r="D5" s="114"/>
      <c r="E5" s="168"/>
      <c r="F5" s="168"/>
      <c r="G5" s="169"/>
      <c r="H5" s="169"/>
      <c r="I5" s="112"/>
      <c r="J5" s="113"/>
      <c r="K5" s="163"/>
      <c r="L5" s="110"/>
      <c r="M5" s="110"/>
      <c r="N5" s="153"/>
      <c r="O5" s="164"/>
      <c r="P5" s="145"/>
      <c r="Q5" s="4"/>
      <c r="R5" s="5"/>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row>
    <row r="6" spans="1:256" s="98" customFormat="1" ht="34.5" customHeight="1" x14ac:dyDescent="0.2">
      <c r="A6" s="365" t="s">
        <v>5</v>
      </c>
      <c r="B6" s="366"/>
      <c r="C6" s="366"/>
      <c r="D6" s="366"/>
      <c r="E6" s="366"/>
      <c r="F6" s="366"/>
      <c r="G6" s="366"/>
      <c r="H6" s="366"/>
      <c r="I6" s="366"/>
      <c r="J6" s="366"/>
      <c r="K6" s="366"/>
      <c r="L6" s="366"/>
      <c r="M6" s="366"/>
      <c r="N6" s="366"/>
      <c r="O6" s="366"/>
      <c r="P6" s="366"/>
      <c r="Q6" s="94"/>
      <c r="R6" s="95"/>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ht="30.95" customHeight="1" x14ac:dyDescent="0.2">
      <c r="A7" s="10" t="s">
        <v>6</v>
      </c>
      <c r="B7" s="264" t="s">
        <v>7</v>
      </c>
      <c r="C7" s="264"/>
      <c r="D7" s="264"/>
      <c r="E7" s="264"/>
      <c r="F7" s="264"/>
      <c r="G7" s="264"/>
      <c r="H7" s="264"/>
      <c r="I7" s="264"/>
      <c r="J7" s="264"/>
      <c r="K7" s="264"/>
      <c r="L7" s="264"/>
      <c r="M7" s="264"/>
      <c r="N7" s="264"/>
      <c r="O7" s="264"/>
      <c r="P7" s="264"/>
      <c r="Q7" s="265"/>
      <c r="R7" s="11"/>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ht="1.35" customHeight="1" x14ac:dyDescent="0.2">
      <c r="A8" s="14"/>
      <c r="B8" s="155"/>
      <c r="C8" s="155"/>
      <c r="D8" s="155"/>
      <c r="E8" s="155"/>
      <c r="F8" s="155"/>
      <c r="G8" s="155"/>
      <c r="H8" s="155"/>
      <c r="I8" s="155"/>
      <c r="J8" s="155"/>
      <c r="K8" s="155"/>
      <c r="L8" s="155"/>
      <c r="M8" s="155"/>
      <c r="N8" s="155"/>
      <c r="O8" s="155"/>
      <c r="P8" s="155"/>
      <c r="Q8" s="162"/>
      <c r="R8" s="7"/>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ht="15" x14ac:dyDescent="0.2">
      <c r="A9" s="15"/>
      <c r="B9" s="16" t="s">
        <v>8</v>
      </c>
      <c r="C9" s="86"/>
      <c r="D9" s="16"/>
      <c r="E9" s="246"/>
      <c r="F9" s="246"/>
      <c r="G9" s="143" t="s">
        <v>9</v>
      </c>
      <c r="H9" s="333"/>
      <c r="I9" s="334"/>
      <c r="J9" s="334"/>
      <c r="K9" s="170"/>
      <c r="L9" s="203" t="s">
        <v>10</v>
      </c>
      <c r="M9" s="212"/>
      <c r="N9" s="367">
        <f>(E9*H9)</f>
        <v>0</v>
      </c>
      <c r="O9" s="367"/>
      <c r="P9" s="367"/>
      <c r="Q9" s="17"/>
      <c r="R9" s="11"/>
      <c r="S9" s="12"/>
      <c r="T9" s="12"/>
      <c r="U9" s="12"/>
      <c r="V9" s="12" t="s">
        <v>11</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ht="11.1" customHeight="1" x14ac:dyDescent="0.2">
      <c r="A10" s="15"/>
      <c r="B10" s="16"/>
      <c r="C10" s="159"/>
      <c r="D10" s="16"/>
      <c r="E10" s="321" t="s">
        <v>12</v>
      </c>
      <c r="F10" s="321"/>
      <c r="G10" s="151"/>
      <c r="H10" s="364" t="s">
        <v>13</v>
      </c>
      <c r="I10" s="364"/>
      <c r="J10" s="364"/>
      <c r="K10" s="18"/>
      <c r="L10" s="18"/>
      <c r="M10" s="151"/>
      <c r="N10" s="19"/>
      <c r="O10" s="19"/>
      <c r="P10" s="19"/>
      <c r="Q10" s="17"/>
      <c r="R10" s="11"/>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ht="42.75" x14ac:dyDescent="0.2">
      <c r="A11" s="14" t="s">
        <v>14</v>
      </c>
      <c r="B11" s="270" t="s">
        <v>15</v>
      </c>
      <c r="C11" s="270"/>
      <c r="D11" s="270"/>
      <c r="E11" s="270"/>
      <c r="F11" s="270"/>
      <c r="G11" s="270"/>
      <c r="H11" s="270"/>
      <c r="I11" s="270"/>
      <c r="J11" s="270"/>
      <c r="K11" s="270"/>
      <c r="L11" s="270"/>
      <c r="M11" s="270"/>
      <c r="N11" s="270"/>
      <c r="O11" s="270"/>
      <c r="P11" s="270"/>
      <c r="Q11" s="306"/>
      <c r="R11" s="11"/>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ht="15" x14ac:dyDescent="0.2">
      <c r="A12" s="15"/>
      <c r="B12" s="307"/>
      <c r="C12" s="307"/>
      <c r="D12" s="307"/>
      <c r="E12" s="143" t="s">
        <v>9</v>
      </c>
      <c r="F12" s="324"/>
      <c r="G12" s="325"/>
      <c r="H12" s="325"/>
      <c r="I12" s="143" t="s">
        <v>16</v>
      </c>
      <c r="J12" s="20">
        <v>1000</v>
      </c>
      <c r="K12" s="21"/>
      <c r="L12" s="203" t="s">
        <v>10</v>
      </c>
      <c r="M12" s="326"/>
      <c r="N12" s="242">
        <f>(B12*F12/1000)</f>
        <v>0</v>
      </c>
      <c r="O12" s="242"/>
      <c r="P12" s="242"/>
      <c r="Q12" s="17"/>
      <c r="R12" s="11"/>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ht="14.25" x14ac:dyDescent="0.2">
      <c r="A13" s="22"/>
      <c r="B13" s="295" t="s">
        <v>17</v>
      </c>
      <c r="C13" s="295"/>
      <c r="D13" s="295"/>
      <c r="E13" s="159"/>
      <c r="F13" s="294" t="s">
        <v>18</v>
      </c>
      <c r="G13" s="314"/>
      <c r="H13" s="314"/>
      <c r="I13" s="159"/>
      <c r="J13" s="159"/>
      <c r="K13" s="159"/>
      <c r="L13" s="159"/>
      <c r="M13" s="23"/>
      <c r="N13" s="159"/>
      <c r="O13" s="159"/>
      <c r="P13" s="159"/>
      <c r="Q13" s="17"/>
      <c r="R13" s="24"/>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row>
    <row r="14" spans="1:256" ht="14.25" x14ac:dyDescent="0.2">
      <c r="A14" s="15" t="s">
        <v>19</v>
      </c>
      <c r="B14" s="270" t="s">
        <v>20</v>
      </c>
      <c r="C14" s="316"/>
      <c r="D14" s="316"/>
      <c r="E14" s="316"/>
      <c r="F14" s="316"/>
      <c r="G14" s="316"/>
      <c r="H14" s="316"/>
      <c r="I14" s="316"/>
      <c r="J14" s="316"/>
      <c r="K14" s="316"/>
      <c r="L14" s="316"/>
      <c r="M14" s="316"/>
      <c r="N14" s="316"/>
      <c r="O14" s="316"/>
      <c r="P14" s="316"/>
      <c r="Q14" s="17"/>
      <c r="R14" s="24"/>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row>
    <row r="15" spans="1:256" ht="14.25" x14ac:dyDescent="0.2">
      <c r="A15" s="15"/>
      <c r="B15" s="361"/>
      <c r="C15" s="361"/>
      <c r="D15" s="361"/>
      <c r="E15" s="361"/>
      <c r="F15" s="361"/>
      <c r="G15" s="361"/>
      <c r="H15" s="361"/>
      <c r="I15" s="361"/>
      <c r="J15" s="361"/>
      <c r="K15" s="361"/>
      <c r="L15" s="361"/>
      <c r="M15" s="361"/>
      <c r="N15" s="361"/>
      <c r="O15" s="361"/>
      <c r="P15" s="361"/>
      <c r="Q15" s="17"/>
      <c r="R15" s="24"/>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row>
    <row r="16" spans="1:256" ht="16.5" customHeight="1" x14ac:dyDescent="0.25">
      <c r="A16" s="22"/>
      <c r="B16" s="317"/>
      <c r="C16" s="317"/>
      <c r="D16" s="317"/>
      <c r="E16" s="153" t="s">
        <v>9</v>
      </c>
      <c r="F16" s="318">
        <f>F12</f>
        <v>0</v>
      </c>
      <c r="G16" s="319"/>
      <c r="H16" s="319"/>
      <c r="I16" s="153" t="s">
        <v>16</v>
      </c>
      <c r="J16" s="99">
        <v>1000</v>
      </c>
      <c r="K16" s="151"/>
      <c r="L16" s="203" t="s">
        <v>10</v>
      </c>
      <c r="M16" s="279"/>
      <c r="N16" s="320">
        <f>(B16*F16/1000)</f>
        <v>0</v>
      </c>
      <c r="O16" s="320"/>
      <c r="P16" s="320"/>
      <c r="Q16" s="17"/>
      <c r="R16" s="24"/>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row>
    <row r="17" spans="1:256" ht="13.35" customHeight="1" x14ac:dyDescent="0.2">
      <c r="A17" s="22"/>
      <c r="B17" s="151"/>
      <c r="C17" s="159" t="s">
        <v>17</v>
      </c>
      <c r="D17" s="159"/>
      <c r="E17" s="159"/>
      <c r="F17" s="294" t="s">
        <v>18</v>
      </c>
      <c r="G17" s="314"/>
      <c r="H17" s="314"/>
      <c r="I17" s="151"/>
      <c r="J17" s="151"/>
      <c r="K17" s="151"/>
      <c r="L17" s="151"/>
      <c r="M17" s="16"/>
      <c r="N17" s="151"/>
      <c r="O17" s="151"/>
      <c r="P17" s="151"/>
      <c r="Q17" s="17"/>
      <c r="R17" s="24"/>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row>
    <row r="18" spans="1:256" ht="28.5" x14ac:dyDescent="0.2">
      <c r="A18" s="14" t="s">
        <v>21</v>
      </c>
      <c r="B18" s="270" t="s">
        <v>22</v>
      </c>
      <c r="C18" s="351"/>
      <c r="D18" s="351"/>
      <c r="E18" s="351"/>
      <c r="F18" s="351"/>
      <c r="G18" s="351"/>
      <c r="H18" s="351"/>
      <c r="I18" s="351"/>
      <c r="J18" s="351"/>
      <c r="K18" s="351"/>
      <c r="L18" s="351"/>
      <c r="M18" s="351"/>
      <c r="N18" s="351"/>
      <c r="O18" s="351"/>
      <c r="P18" s="351"/>
      <c r="Q18" s="352"/>
      <c r="R18" s="27"/>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ht="6.6" customHeight="1" x14ac:dyDescent="0.2">
      <c r="A19" s="14"/>
      <c r="B19" s="155"/>
      <c r="C19" s="152"/>
      <c r="D19" s="152"/>
      <c r="E19" s="152"/>
      <c r="F19" s="85"/>
      <c r="G19" s="152"/>
      <c r="H19" s="152"/>
      <c r="I19" s="152"/>
      <c r="J19" s="152"/>
      <c r="K19" s="152"/>
      <c r="L19" s="152"/>
      <c r="M19" s="152"/>
      <c r="N19" s="152"/>
      <c r="O19" s="152"/>
      <c r="P19" s="152"/>
      <c r="Q19" s="28"/>
      <c r="R19" s="7"/>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ht="15" x14ac:dyDescent="0.2">
      <c r="A20" s="15"/>
      <c r="B20" s="307"/>
      <c r="C20" s="307"/>
      <c r="D20" s="307"/>
      <c r="E20" s="143" t="s">
        <v>23</v>
      </c>
      <c r="F20" s="307"/>
      <c r="G20" s="353"/>
      <c r="H20" s="353"/>
      <c r="I20" s="29" t="s">
        <v>10</v>
      </c>
      <c r="J20" s="354">
        <f>IF(B20&lt;0,"0",(B20-F20))</f>
        <v>0</v>
      </c>
      <c r="K20" s="355"/>
      <c r="L20" s="355"/>
      <c r="M20" s="355"/>
      <c r="N20" s="356"/>
      <c r="O20" s="356"/>
      <c r="P20" s="356"/>
      <c r="Q20" s="17"/>
      <c r="R20" s="11"/>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ht="14.25" x14ac:dyDescent="0.2">
      <c r="A21" s="22"/>
      <c r="B21" s="295" t="s">
        <v>24</v>
      </c>
      <c r="C21" s="295"/>
      <c r="D21" s="295"/>
      <c r="E21" s="23"/>
      <c r="F21" s="295" t="s">
        <v>25</v>
      </c>
      <c r="G21" s="295"/>
      <c r="H21" s="295"/>
      <c r="I21" s="159"/>
      <c r="J21" s="294" t="s">
        <v>26</v>
      </c>
      <c r="K21" s="294"/>
      <c r="L21" s="304"/>
      <c r="M21" s="23"/>
      <c r="N21" s="26"/>
      <c r="O21" s="26"/>
      <c r="P21" s="26"/>
      <c r="Q21" s="17"/>
      <c r="R21" s="24"/>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row>
    <row r="22" spans="1:256" ht="15" x14ac:dyDescent="0.2">
      <c r="A22" s="15"/>
      <c r="B22" s="297">
        <f>IF(B20-F20&lt;0,"0",(B20-F20))</f>
        <v>0</v>
      </c>
      <c r="C22" s="297"/>
      <c r="D22" s="297"/>
      <c r="E22" s="143" t="s">
        <v>9</v>
      </c>
      <c r="F22" s="315">
        <f>F12</f>
        <v>0</v>
      </c>
      <c r="G22" s="299"/>
      <c r="H22" s="299"/>
      <c r="I22" s="143" t="s">
        <v>16</v>
      </c>
      <c r="J22" s="20">
        <v>1000</v>
      </c>
      <c r="K22" s="21"/>
      <c r="L22" s="203" t="s">
        <v>10</v>
      </c>
      <c r="M22" s="212"/>
      <c r="N22" s="242">
        <f>IF(B20-F20&lt;0,"0",(B22*F22/J22))</f>
        <v>0</v>
      </c>
      <c r="O22" s="242"/>
      <c r="P22" s="242"/>
      <c r="Q22" s="17"/>
      <c r="R22" s="11"/>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ht="14.25" x14ac:dyDescent="0.2">
      <c r="A23" s="15"/>
      <c r="B23" s="295" t="s">
        <v>27</v>
      </c>
      <c r="C23" s="295"/>
      <c r="D23" s="295"/>
      <c r="E23" s="23"/>
      <c r="F23" s="294" t="s">
        <v>18</v>
      </c>
      <c r="G23" s="212"/>
      <c r="H23" s="212"/>
      <c r="I23" s="23"/>
      <c r="J23" s="23"/>
      <c r="K23" s="26"/>
      <c r="L23" s="23"/>
      <c r="M23" s="23"/>
      <c r="N23" s="23"/>
      <c r="O23" s="23"/>
      <c r="P23" s="23"/>
      <c r="Q23" s="17"/>
      <c r="R23" s="24"/>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row>
    <row r="24" spans="1:256" ht="15" x14ac:dyDescent="0.2">
      <c r="A24" s="15" t="s">
        <v>28</v>
      </c>
      <c r="B24" s="241" t="s">
        <v>29</v>
      </c>
      <c r="C24" s="241"/>
      <c r="D24" s="241"/>
      <c r="E24" s="241"/>
      <c r="F24" s="241"/>
      <c r="G24" s="241"/>
      <c r="H24" s="241"/>
      <c r="I24" s="241"/>
      <c r="J24" s="350" t="s">
        <v>30</v>
      </c>
      <c r="K24" s="350"/>
      <c r="L24" s="203" t="s">
        <v>10</v>
      </c>
      <c r="M24" s="212"/>
      <c r="N24" s="242">
        <f>IF(N20&lt;0,(N9+N12),(N9+N12+N16+N22))</f>
        <v>0</v>
      </c>
      <c r="O24" s="242"/>
      <c r="P24" s="242"/>
      <c r="Q24" s="17"/>
      <c r="R24" s="11"/>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ht="2.4500000000000002" customHeight="1" x14ac:dyDescent="0.2">
      <c r="A25" s="31"/>
      <c r="B25" s="32"/>
      <c r="C25" s="32"/>
      <c r="D25" s="32"/>
      <c r="E25" s="32"/>
      <c r="F25" s="32"/>
      <c r="G25" s="32"/>
      <c r="H25" s="32"/>
      <c r="I25" s="32"/>
      <c r="J25" s="32"/>
      <c r="K25" s="32"/>
      <c r="L25" s="32"/>
      <c r="M25" s="32"/>
      <c r="N25" s="32"/>
      <c r="O25" s="32"/>
      <c r="P25" s="32"/>
      <c r="Q25" s="33"/>
      <c r="R25" s="11"/>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ht="5.0999999999999996" customHeight="1" x14ac:dyDescent="0.2">
      <c r="A26" s="16"/>
      <c r="B26" s="16"/>
      <c r="C26" s="16"/>
      <c r="D26" s="16"/>
      <c r="E26" s="16"/>
      <c r="F26" s="16"/>
      <c r="G26" s="16"/>
      <c r="H26" s="16"/>
      <c r="I26" s="16"/>
      <c r="J26" s="16"/>
      <c r="K26" s="16"/>
      <c r="L26" s="16"/>
      <c r="M26" s="16"/>
      <c r="N26" s="16"/>
      <c r="O26" s="16"/>
      <c r="P26" s="16"/>
      <c r="Q26" s="16"/>
      <c r="R26" s="11"/>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ht="15" x14ac:dyDescent="0.2">
      <c r="A27" s="311" t="s">
        <v>31</v>
      </c>
      <c r="B27" s="264"/>
      <c r="C27" s="264"/>
      <c r="D27" s="264"/>
      <c r="E27" s="264"/>
      <c r="F27" s="264"/>
      <c r="G27" s="264"/>
      <c r="H27" s="264"/>
      <c r="I27" s="264"/>
      <c r="J27" s="264"/>
      <c r="K27" s="264"/>
      <c r="L27" s="264"/>
      <c r="M27" s="264"/>
      <c r="N27" s="264"/>
      <c r="O27" s="264"/>
      <c r="P27" s="264"/>
      <c r="Q27" s="265"/>
      <c r="R27" s="11"/>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ht="5.0999999999999996" customHeight="1" x14ac:dyDescent="0.2">
      <c r="A28" s="154"/>
      <c r="B28" s="155"/>
      <c r="C28" s="155"/>
      <c r="D28" s="155"/>
      <c r="E28" s="155"/>
      <c r="F28" s="155"/>
      <c r="G28" s="155"/>
      <c r="H28" s="155"/>
      <c r="I28" s="155"/>
      <c r="J28" s="155"/>
      <c r="K28" s="155"/>
      <c r="L28" s="155"/>
      <c r="M28" s="155"/>
      <c r="N28" s="155"/>
      <c r="O28" s="155"/>
      <c r="P28" s="155"/>
      <c r="Q28" s="162"/>
      <c r="R28" s="11"/>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ht="28.5" x14ac:dyDescent="0.2">
      <c r="A29" s="14" t="s">
        <v>32</v>
      </c>
      <c r="B29" s="270" t="s">
        <v>33</v>
      </c>
      <c r="C29" s="270"/>
      <c r="D29" s="270"/>
      <c r="E29" s="270"/>
      <c r="F29" s="270"/>
      <c r="G29" s="270"/>
      <c r="H29" s="270"/>
      <c r="I29" s="270"/>
      <c r="J29" s="270"/>
      <c r="K29" s="270"/>
      <c r="L29" s="270"/>
      <c r="M29" s="270"/>
      <c r="N29" s="270"/>
      <c r="O29" s="270"/>
      <c r="P29" s="270"/>
      <c r="Q29" s="306"/>
      <c r="R29" s="11"/>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ht="4.3499999999999996" customHeight="1" x14ac:dyDescent="0.2">
      <c r="A30" s="14"/>
      <c r="B30" s="155"/>
      <c r="C30" s="155"/>
      <c r="D30" s="155"/>
      <c r="E30" s="155"/>
      <c r="F30" s="155"/>
      <c r="G30" s="155"/>
      <c r="H30" s="155"/>
      <c r="I30" s="155"/>
      <c r="J30" s="155"/>
      <c r="K30" s="155"/>
      <c r="L30" s="155"/>
      <c r="M30" s="155"/>
      <c r="N30" s="155"/>
      <c r="O30" s="155"/>
      <c r="P30" s="155"/>
      <c r="Q30" s="162"/>
      <c r="R30" s="7"/>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5.6" customHeight="1" x14ac:dyDescent="0.2">
      <c r="A31" s="15"/>
      <c r="B31" s="242">
        <f>SUM(N24)</f>
        <v>0</v>
      </c>
      <c r="C31" s="242"/>
      <c r="D31" s="242"/>
      <c r="E31" s="143" t="s">
        <v>16</v>
      </c>
      <c r="F31" s="312"/>
      <c r="G31" s="313"/>
      <c r="H31" s="313"/>
      <c r="I31" s="143" t="s">
        <v>9</v>
      </c>
      <c r="J31" s="20">
        <v>1000</v>
      </c>
      <c r="K31" s="21"/>
      <c r="L31" s="203" t="s">
        <v>10</v>
      </c>
      <c r="M31" s="212"/>
      <c r="N31" s="298" t="e">
        <f>(B31/F31*1000)</f>
        <v>#DIV/0!</v>
      </c>
      <c r="O31" s="298"/>
      <c r="P31" s="298"/>
      <c r="Q31" s="28"/>
      <c r="R31" s="11"/>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
      <c r="A32" s="22"/>
      <c r="B32" s="295" t="s">
        <v>34</v>
      </c>
      <c r="C32" s="295"/>
      <c r="D32" s="295"/>
      <c r="E32" s="23"/>
      <c r="F32" s="89" t="s">
        <v>35</v>
      </c>
      <c r="G32" s="90"/>
      <c r="H32" s="90"/>
      <c r="I32" s="40"/>
      <c r="J32" s="159"/>
      <c r="K32" s="159"/>
      <c r="L32" s="159"/>
      <c r="M32" s="23"/>
      <c r="N32" s="294"/>
      <c r="O32" s="294"/>
      <c r="P32" s="294"/>
      <c r="Q32" s="3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row>
    <row r="33" spans="1:256" ht="15" x14ac:dyDescent="0.2">
      <c r="A33" s="14" t="s">
        <v>36</v>
      </c>
      <c r="B33" s="270" t="s">
        <v>37</v>
      </c>
      <c r="C33" s="270"/>
      <c r="D33" s="270"/>
      <c r="E33" s="270"/>
      <c r="F33" s="270"/>
      <c r="G33" s="270"/>
      <c r="H33" s="270"/>
      <c r="I33" s="270"/>
      <c r="J33" s="270"/>
      <c r="K33" s="270"/>
      <c r="L33" s="270"/>
      <c r="M33" s="270"/>
      <c r="N33" s="270"/>
      <c r="O33" s="270"/>
      <c r="P33" s="270"/>
      <c r="Q33" s="306"/>
      <c r="R33" s="35"/>
      <c r="S33" s="36"/>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row>
    <row r="34" spans="1:256" ht="15" x14ac:dyDescent="0.2">
      <c r="A34" s="15"/>
      <c r="B34" s="307"/>
      <c r="C34" s="307"/>
      <c r="D34" s="307"/>
      <c r="E34" s="143" t="s">
        <v>9</v>
      </c>
      <c r="F34" s="298" t="e">
        <f>SUM(N31)</f>
        <v>#DIV/0!</v>
      </c>
      <c r="G34" s="299"/>
      <c r="H34" s="299"/>
      <c r="I34" s="143" t="s">
        <v>16</v>
      </c>
      <c r="J34" s="20">
        <v>1000</v>
      </c>
      <c r="K34" s="21"/>
      <c r="L34" s="203" t="s">
        <v>10</v>
      </c>
      <c r="M34" s="212"/>
      <c r="N34" s="242" t="str">
        <f>IF(ISBLANK(B34),"0",(B34*F34/1000))</f>
        <v>0</v>
      </c>
      <c r="O34" s="242"/>
      <c r="P34" s="242"/>
      <c r="Q34" s="17"/>
      <c r="R34" s="11"/>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
      <c r="A35" s="22"/>
      <c r="B35" s="295" t="s">
        <v>38</v>
      </c>
      <c r="C35" s="295"/>
      <c r="D35" s="295"/>
      <c r="E35" s="23"/>
      <c r="F35" s="294" t="s">
        <v>39</v>
      </c>
      <c r="G35" s="304"/>
      <c r="H35" s="304"/>
      <c r="I35" s="23"/>
      <c r="J35" s="23"/>
      <c r="K35" s="23"/>
      <c r="L35" s="23"/>
      <c r="M35" s="23"/>
      <c r="N35" s="23"/>
      <c r="O35" s="23"/>
      <c r="P35" s="23"/>
      <c r="Q35" s="3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row>
    <row r="36" spans="1:256" ht="15" x14ac:dyDescent="0.2">
      <c r="A36" s="15" t="s">
        <v>40</v>
      </c>
      <c r="B36" s="240" t="s">
        <v>41</v>
      </c>
      <c r="C36" s="240"/>
      <c r="D36" s="240"/>
      <c r="E36" s="240"/>
      <c r="F36" s="240"/>
      <c r="G36" s="240"/>
      <c r="H36" s="240"/>
      <c r="I36" s="240"/>
      <c r="J36" s="349" t="s">
        <v>42</v>
      </c>
      <c r="K36" s="349"/>
      <c r="L36" s="203" t="s">
        <v>10</v>
      </c>
      <c r="M36" s="212"/>
      <c r="N36" s="242">
        <f>IF(F31&lt;0,(N24),(N24+N34))</f>
        <v>0</v>
      </c>
      <c r="O36" s="242"/>
      <c r="P36" s="242"/>
      <c r="Q36" s="17"/>
      <c r="R36" s="11"/>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ht="4.3499999999999996" customHeight="1" x14ac:dyDescent="0.2">
      <c r="A37" s="31"/>
      <c r="B37" s="172"/>
      <c r="C37" s="172"/>
      <c r="D37" s="172"/>
      <c r="E37" s="172"/>
      <c r="F37" s="172"/>
      <c r="G37" s="172"/>
      <c r="H37" s="172"/>
      <c r="I37" s="172"/>
      <c r="J37" s="172"/>
      <c r="K37" s="172"/>
      <c r="L37" s="32"/>
      <c r="M37" s="32"/>
      <c r="N37" s="32"/>
      <c r="O37" s="32"/>
      <c r="P37" s="32"/>
      <c r="Q37" s="33"/>
      <c r="R37" s="7"/>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7.35" customHeight="1" x14ac:dyDescent="0.2">
      <c r="A38" s="16"/>
      <c r="B38" s="16"/>
      <c r="C38" s="16"/>
      <c r="D38" s="16"/>
      <c r="E38" s="16"/>
      <c r="F38" s="16"/>
      <c r="G38" s="16"/>
      <c r="H38" s="16"/>
      <c r="I38" s="16"/>
      <c r="J38" s="16"/>
      <c r="K38" s="16"/>
      <c r="L38" s="16"/>
      <c r="M38" s="16"/>
      <c r="N38" s="16"/>
      <c r="O38" s="16"/>
      <c r="P38" s="16"/>
      <c r="Q38" s="16"/>
      <c r="R38" s="7"/>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5" x14ac:dyDescent="0.2">
      <c r="A39" s="38" t="s">
        <v>43</v>
      </c>
      <c r="B39" s="289" t="s">
        <v>44</v>
      </c>
      <c r="C39" s="289"/>
      <c r="D39" s="289"/>
      <c r="E39" s="289"/>
      <c r="F39" s="289"/>
      <c r="G39" s="289"/>
      <c r="H39" s="289"/>
      <c r="I39" s="289"/>
      <c r="J39" s="289"/>
      <c r="K39" s="289"/>
      <c r="L39" s="289"/>
      <c r="M39" s="289"/>
      <c r="N39" s="300"/>
      <c r="O39" s="300"/>
      <c r="P39" s="300"/>
      <c r="Q39" s="39"/>
      <c r="R39" s="11"/>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ht="15" x14ac:dyDescent="0.2">
      <c r="A40" s="15"/>
      <c r="B40" s="23" t="s">
        <v>45</v>
      </c>
      <c r="C40" s="23"/>
      <c r="D40" s="23"/>
      <c r="E40" s="23"/>
      <c r="F40" s="23"/>
      <c r="G40" s="23"/>
      <c r="H40" s="23"/>
      <c r="I40" s="23"/>
      <c r="J40" s="23"/>
      <c r="K40" s="23"/>
      <c r="L40" s="40"/>
      <c r="M40" s="40"/>
      <c r="N40" s="41"/>
      <c r="O40" s="41"/>
      <c r="P40" s="41"/>
      <c r="Q40" s="34"/>
      <c r="R40" s="24"/>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ht="15" x14ac:dyDescent="0.2">
      <c r="A41" s="15"/>
      <c r="B41" s="301"/>
      <c r="C41" s="301"/>
      <c r="D41" s="143" t="s">
        <v>23</v>
      </c>
      <c r="E41" s="301"/>
      <c r="F41" s="301"/>
      <c r="G41" s="143" t="s">
        <v>23</v>
      </c>
      <c r="H41" s="301"/>
      <c r="I41" s="301"/>
      <c r="J41" s="143" t="s">
        <v>46</v>
      </c>
      <c r="K41" s="302"/>
      <c r="L41" s="302"/>
      <c r="M41" s="42" t="s">
        <v>47</v>
      </c>
      <c r="N41" s="303">
        <f>B41-E41-H41+K41</f>
        <v>0</v>
      </c>
      <c r="O41" s="209"/>
      <c r="P41" s="209"/>
      <c r="Q41" s="17"/>
      <c r="R41" s="11"/>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ht="15" x14ac:dyDescent="0.2">
      <c r="A42" s="15"/>
      <c r="B42" s="294" t="s">
        <v>48</v>
      </c>
      <c r="C42" s="294"/>
      <c r="D42" s="152"/>
      <c r="E42" s="295" t="s">
        <v>49</v>
      </c>
      <c r="F42" s="295"/>
      <c r="G42" s="152"/>
      <c r="H42" s="295" t="s">
        <v>50</v>
      </c>
      <c r="I42" s="295"/>
      <c r="J42" s="294" t="s">
        <v>51</v>
      </c>
      <c r="K42" s="294"/>
      <c r="L42" s="294"/>
      <c r="M42" s="294"/>
      <c r="N42" s="296" t="s">
        <v>52</v>
      </c>
      <c r="O42" s="296"/>
      <c r="P42" s="296"/>
      <c r="Q42" s="17"/>
      <c r="R42" s="11"/>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ht="15" x14ac:dyDescent="0.2">
      <c r="A43" s="15"/>
      <c r="B43" s="297">
        <f>F31+B34</f>
        <v>0</v>
      </c>
      <c r="C43" s="297"/>
      <c r="D43" s="297"/>
      <c r="E43" s="29" t="s">
        <v>9</v>
      </c>
      <c r="F43" s="298">
        <f>N41</f>
        <v>0</v>
      </c>
      <c r="G43" s="299"/>
      <c r="H43" s="299"/>
      <c r="I43" s="143" t="s">
        <v>16</v>
      </c>
      <c r="J43" s="20">
        <v>1000</v>
      </c>
      <c r="K43" s="21"/>
      <c r="L43" s="203" t="s">
        <v>10</v>
      </c>
      <c r="M43" s="212"/>
      <c r="N43" s="242">
        <f>(B43*F43/1000)</f>
        <v>0</v>
      </c>
      <c r="O43" s="242"/>
      <c r="P43" s="242"/>
      <c r="Q43" s="17"/>
      <c r="R43" s="11"/>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
      <c r="A44" s="43"/>
      <c r="B44" s="247" t="s">
        <v>53</v>
      </c>
      <c r="C44" s="247"/>
      <c r="D44" s="247"/>
      <c r="E44" s="44"/>
      <c r="F44" s="239" t="s">
        <v>52</v>
      </c>
      <c r="G44" s="243"/>
      <c r="H44" s="243"/>
      <c r="I44" s="44"/>
      <c r="J44" s="44"/>
      <c r="K44" s="44"/>
      <c r="L44" s="44"/>
      <c r="M44" s="44"/>
      <c r="N44" s="247" t="s">
        <v>54</v>
      </c>
      <c r="O44" s="247"/>
      <c r="P44" s="247"/>
      <c r="Q44" s="45"/>
      <c r="R44" s="24"/>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row>
    <row r="45" spans="1:256" ht="2.1" customHeight="1" x14ac:dyDescent="0.2">
      <c r="A45" s="16"/>
      <c r="B45" s="151"/>
      <c r="C45" s="151"/>
      <c r="D45" s="151"/>
      <c r="E45" s="151"/>
      <c r="F45" s="151"/>
      <c r="G45" s="151"/>
      <c r="H45" s="151"/>
      <c r="I45" s="151"/>
      <c r="J45" s="151"/>
      <c r="K45" s="151"/>
      <c r="L45" s="151"/>
      <c r="M45" s="151"/>
      <c r="N45" s="16"/>
      <c r="O45" s="16"/>
      <c r="P45" s="16"/>
      <c r="Q45" s="16"/>
      <c r="R45" s="7"/>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7.35" customHeight="1" x14ac:dyDescent="0.2">
      <c r="A46" s="16"/>
      <c r="B46" s="240"/>
      <c r="C46" s="240"/>
      <c r="D46" s="240"/>
      <c r="E46" s="240"/>
      <c r="F46" s="240"/>
      <c r="G46" s="240"/>
      <c r="H46" s="240"/>
      <c r="I46" s="240"/>
      <c r="J46" s="240"/>
      <c r="K46" s="240"/>
      <c r="L46" s="240"/>
      <c r="M46" s="240"/>
      <c r="N46" s="16"/>
      <c r="O46" s="16"/>
      <c r="P46" s="16"/>
      <c r="Q46" s="16"/>
      <c r="R46" s="11"/>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1:256" ht="15" x14ac:dyDescent="0.2">
      <c r="A47" s="38" t="s">
        <v>55</v>
      </c>
      <c r="B47" s="289" t="s">
        <v>56</v>
      </c>
      <c r="C47" s="290"/>
      <c r="D47" s="290"/>
      <c r="E47" s="290"/>
      <c r="F47" s="290"/>
      <c r="G47" s="290"/>
      <c r="H47" s="290"/>
      <c r="I47" s="290"/>
      <c r="J47" s="290"/>
      <c r="K47" s="173"/>
      <c r="L47" s="291" t="s">
        <v>10</v>
      </c>
      <c r="M47" s="292"/>
      <c r="N47" s="293">
        <f>MIN(N36,N43)</f>
        <v>0</v>
      </c>
      <c r="O47" s="293"/>
      <c r="P47" s="293"/>
      <c r="Q47" s="39"/>
      <c r="R47" s="11"/>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row>
    <row r="48" spans="1:256" ht="13.35" customHeight="1" x14ac:dyDescent="0.2">
      <c r="A48" s="15"/>
      <c r="B48" s="16"/>
      <c r="C48" s="16"/>
      <c r="D48" s="16"/>
      <c r="E48" s="16"/>
      <c r="F48" s="16"/>
      <c r="G48" s="16"/>
      <c r="H48" s="16"/>
      <c r="I48" s="16"/>
      <c r="J48" s="16"/>
      <c r="K48" s="16"/>
      <c r="L48" s="16"/>
      <c r="M48" s="16"/>
      <c r="N48" s="16"/>
      <c r="O48" s="16"/>
      <c r="P48" s="16"/>
      <c r="Q48" s="17"/>
      <c r="R48" s="7"/>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pans="1:256" ht="14.1" customHeight="1" x14ac:dyDescent="0.2">
      <c r="A49" s="15" t="s">
        <v>57</v>
      </c>
      <c r="B49" s="270" t="s">
        <v>58</v>
      </c>
      <c r="C49" s="270"/>
      <c r="D49" s="270"/>
      <c r="E49" s="270"/>
      <c r="F49" s="270"/>
      <c r="G49" s="270"/>
      <c r="H49" s="270"/>
      <c r="I49" s="270"/>
      <c r="J49" s="270"/>
      <c r="K49" s="270"/>
      <c r="L49" s="203" t="s">
        <v>10</v>
      </c>
      <c r="M49" s="212"/>
      <c r="N49" s="208">
        <f>MAX(MIN(N43,(N36-N16)),E9)</f>
        <v>0</v>
      </c>
      <c r="O49" s="209"/>
      <c r="P49" s="209"/>
      <c r="Q49" s="17"/>
      <c r="R49" s="7"/>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pans="1:256" ht="34.5" customHeight="1" x14ac:dyDescent="0.2">
      <c r="A50" s="31"/>
      <c r="B50" s="282"/>
      <c r="C50" s="282"/>
      <c r="D50" s="282"/>
      <c r="E50" s="282"/>
      <c r="F50" s="282"/>
      <c r="G50" s="282"/>
      <c r="H50" s="282"/>
      <c r="I50" s="282"/>
      <c r="J50" s="282"/>
      <c r="K50" s="282"/>
      <c r="L50" s="32"/>
      <c r="M50" s="32"/>
      <c r="N50" s="32"/>
      <c r="O50" s="32"/>
      <c r="P50" s="32"/>
      <c r="Q50" s="33"/>
      <c r="R50" s="7"/>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pans="1:256" ht="11.25" customHeight="1" x14ac:dyDescent="0.2">
      <c r="A51" s="16"/>
      <c r="B51" s="155"/>
      <c r="C51" s="155"/>
      <c r="D51" s="155"/>
      <c r="E51" s="155"/>
      <c r="F51" s="155"/>
      <c r="G51" s="155"/>
      <c r="H51" s="155"/>
      <c r="I51" s="155"/>
      <c r="J51" s="155"/>
      <c r="K51" s="155"/>
      <c r="L51" s="16"/>
      <c r="M51" s="16"/>
      <c r="N51" s="16"/>
      <c r="O51" s="16"/>
      <c r="P51" s="16"/>
      <c r="Q51" s="16"/>
      <c r="R51" s="7"/>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pans="1:256" ht="6.75" hidden="1" customHeight="1" x14ac:dyDescent="0.2">
      <c r="A52" s="16"/>
      <c r="B52" s="16"/>
      <c r="C52" s="16"/>
      <c r="D52" s="16"/>
      <c r="E52" s="151"/>
      <c r="F52" s="151"/>
      <c r="G52" s="151"/>
      <c r="H52" s="151"/>
      <c r="I52" s="151"/>
      <c r="J52" s="151"/>
      <c r="K52" s="151"/>
      <c r="L52" s="151"/>
      <c r="M52" s="151"/>
      <c r="N52" s="48"/>
      <c r="O52" s="48"/>
      <c r="P52" s="48"/>
      <c r="Q52" s="16"/>
      <c r="R52" s="7"/>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row>
    <row r="53" spans="1:256" ht="15" x14ac:dyDescent="0.2">
      <c r="A53" s="100" t="s">
        <v>59</v>
      </c>
      <c r="B53" s="289" t="s">
        <v>60</v>
      </c>
      <c r="C53" s="289"/>
      <c r="D53" s="289"/>
      <c r="E53" s="289"/>
      <c r="F53" s="289"/>
      <c r="G53" s="289"/>
      <c r="H53" s="289"/>
      <c r="I53" s="289"/>
      <c r="J53" s="289"/>
      <c r="K53" s="289"/>
      <c r="L53" s="289"/>
      <c r="M53" s="289"/>
      <c r="N53" s="46"/>
      <c r="O53" s="46"/>
      <c r="P53" s="46"/>
      <c r="Q53" s="49"/>
      <c r="R53" s="11"/>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row>
    <row r="54" spans="1:256" ht="15" x14ac:dyDescent="0.2">
      <c r="A54" s="15"/>
      <c r="B54" s="241" t="s">
        <v>61</v>
      </c>
      <c r="C54" s="241"/>
      <c r="D54" s="241"/>
      <c r="E54" s="241"/>
      <c r="F54" s="241"/>
      <c r="G54" s="241"/>
      <c r="H54" s="241"/>
      <c r="I54" s="241"/>
      <c r="J54" s="241"/>
      <c r="K54" s="241"/>
      <c r="L54" s="241"/>
      <c r="M54" s="152"/>
      <c r="N54" s="50"/>
      <c r="O54" s="50"/>
      <c r="P54" s="50"/>
      <c r="Q54" s="17"/>
      <c r="R54" s="11"/>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ht="15" x14ac:dyDescent="0.2">
      <c r="A55" s="15"/>
      <c r="B55" s="241" t="s">
        <v>62</v>
      </c>
      <c r="C55" s="241"/>
      <c r="D55" s="241"/>
      <c r="E55" s="241"/>
      <c r="F55" s="241"/>
      <c r="G55" s="241"/>
      <c r="H55" s="241"/>
      <c r="I55" s="241"/>
      <c r="J55" s="241"/>
      <c r="K55" s="241"/>
      <c r="L55" s="241"/>
      <c r="M55" s="152"/>
      <c r="N55" s="345">
        <f>B43</f>
        <v>0</v>
      </c>
      <c r="O55" s="345"/>
      <c r="P55" s="345"/>
      <c r="Q55" s="17"/>
      <c r="R55" s="11"/>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row>
    <row r="56" spans="1:256" ht="15" x14ac:dyDescent="0.2">
      <c r="A56" s="15"/>
      <c r="B56" s="16" t="s">
        <v>63</v>
      </c>
      <c r="C56" s="16"/>
      <c r="D56" s="16"/>
      <c r="E56" s="16"/>
      <c r="F56" s="16"/>
      <c r="G56" s="16"/>
      <c r="H56" s="16"/>
      <c r="I56" s="16"/>
      <c r="J56" s="16"/>
      <c r="K56" s="16"/>
      <c r="L56" s="16"/>
      <c r="M56" s="152"/>
      <c r="N56" s="50"/>
      <c r="O56" s="50"/>
      <c r="P56" s="50"/>
      <c r="Q56" s="17"/>
      <c r="R56" s="11"/>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row>
    <row r="57" spans="1:256" ht="15" x14ac:dyDescent="0.2">
      <c r="A57" s="15"/>
      <c r="B57" s="241" t="s">
        <v>64</v>
      </c>
      <c r="C57" s="241"/>
      <c r="D57" s="241"/>
      <c r="E57" s="241"/>
      <c r="F57" s="241"/>
      <c r="G57" s="241"/>
      <c r="H57" s="241"/>
      <c r="I57" s="241"/>
      <c r="J57" s="241"/>
      <c r="K57" s="241"/>
      <c r="L57" s="241"/>
      <c r="M57" s="152"/>
      <c r="N57" s="312"/>
      <c r="O57" s="312"/>
      <c r="P57" s="312"/>
      <c r="Q57" s="17"/>
      <c r="R57" s="11"/>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row>
    <row r="58" spans="1:256" ht="15" x14ac:dyDescent="0.2">
      <c r="A58" s="15"/>
      <c r="B58" s="241" t="s">
        <v>65</v>
      </c>
      <c r="C58" s="241"/>
      <c r="D58" s="241"/>
      <c r="E58" s="241"/>
      <c r="F58" s="241"/>
      <c r="G58" s="241"/>
      <c r="H58" s="241"/>
      <c r="I58" s="241"/>
      <c r="J58" s="241"/>
      <c r="K58" s="152"/>
      <c r="L58" s="152"/>
      <c r="M58" s="152"/>
      <c r="N58" s="307"/>
      <c r="O58" s="307"/>
      <c r="P58" s="307"/>
      <c r="Q58" s="17"/>
      <c r="R58" s="11"/>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row>
    <row r="59" spans="1:256" ht="15" x14ac:dyDescent="0.2">
      <c r="A59" s="15"/>
      <c r="B59" s="241" t="s">
        <v>66</v>
      </c>
      <c r="C59" s="241"/>
      <c r="D59" s="241"/>
      <c r="E59" s="241"/>
      <c r="F59" s="241"/>
      <c r="G59" s="241"/>
      <c r="H59" s="241"/>
      <c r="I59" s="241"/>
      <c r="J59" s="241"/>
      <c r="K59" s="241" t="s">
        <v>67</v>
      </c>
      <c r="L59" s="241"/>
      <c r="M59" s="152"/>
      <c r="N59" s="345">
        <f>(N55-N57+N58)</f>
        <v>0</v>
      </c>
      <c r="O59" s="345"/>
      <c r="P59" s="345"/>
      <c r="Q59" s="17"/>
      <c r="R59" s="11"/>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1:256" ht="6" customHeight="1" x14ac:dyDescent="0.2">
      <c r="A60" s="31"/>
      <c r="B60" s="32"/>
      <c r="C60" s="32"/>
      <c r="D60" s="32"/>
      <c r="E60" s="32"/>
      <c r="F60" s="32"/>
      <c r="G60" s="32"/>
      <c r="H60" s="32"/>
      <c r="I60" s="32"/>
      <c r="J60" s="32"/>
      <c r="K60" s="32"/>
      <c r="L60" s="32"/>
      <c r="M60" s="32"/>
      <c r="N60" s="32"/>
      <c r="O60" s="32"/>
      <c r="P60" s="32"/>
      <c r="Q60" s="33"/>
      <c r="R60" s="7"/>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row>
    <row r="61" spans="1:256" ht="8.4499999999999993" customHeight="1" x14ac:dyDescent="0.2">
      <c r="A61" s="16"/>
      <c r="B61" s="16"/>
      <c r="C61" s="16"/>
      <c r="D61" s="16"/>
      <c r="E61" s="16"/>
      <c r="F61" s="16"/>
      <c r="G61" s="16"/>
      <c r="H61" s="16"/>
      <c r="I61" s="16"/>
      <c r="J61" s="16"/>
      <c r="K61" s="16"/>
      <c r="L61" s="16"/>
      <c r="M61" s="16"/>
      <c r="N61" s="16"/>
      <c r="O61" s="16"/>
      <c r="P61" s="16"/>
      <c r="Q61" s="16"/>
      <c r="R61" s="7"/>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row>
    <row r="62" spans="1:256" ht="15" x14ac:dyDescent="0.2">
      <c r="A62" s="51" t="s">
        <v>68</v>
      </c>
      <c r="B62" s="165"/>
      <c r="C62" s="165"/>
      <c r="D62" s="165"/>
      <c r="E62" s="165"/>
      <c r="F62" s="165"/>
      <c r="G62" s="47"/>
      <c r="H62" s="47"/>
      <c r="I62" s="47"/>
      <c r="J62" s="47"/>
      <c r="K62" s="47"/>
      <c r="L62" s="47"/>
      <c r="M62" s="47"/>
      <c r="N62" s="47"/>
      <c r="O62" s="47"/>
      <c r="P62" s="47"/>
      <c r="Q62" s="39"/>
      <c r="R62" s="11"/>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row>
    <row r="63" spans="1:256" ht="15" x14ac:dyDescent="0.2">
      <c r="A63" s="15"/>
      <c r="B63" s="266"/>
      <c r="C63" s="266"/>
      <c r="D63" s="266"/>
      <c r="E63" s="143" t="s">
        <v>16</v>
      </c>
      <c r="F63" s="345">
        <f>SUM(N59)</f>
        <v>0</v>
      </c>
      <c r="G63" s="345"/>
      <c r="H63" s="345"/>
      <c r="I63" s="29" t="s">
        <v>9</v>
      </c>
      <c r="J63" s="20">
        <v>1000</v>
      </c>
      <c r="K63" s="21"/>
      <c r="L63" s="203" t="s">
        <v>10</v>
      </c>
      <c r="M63" s="204"/>
      <c r="N63" s="298" t="e">
        <f>(B63/F63*1000)</f>
        <v>#DIV/0!</v>
      </c>
      <c r="O63" s="298"/>
      <c r="P63" s="298"/>
      <c r="Q63" s="17"/>
      <c r="R63" s="11"/>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1:256" x14ac:dyDescent="0.2">
      <c r="A64" s="22"/>
      <c r="B64" s="294" t="s">
        <v>69</v>
      </c>
      <c r="C64" s="294"/>
      <c r="D64" s="294"/>
      <c r="E64" s="159"/>
      <c r="F64" s="295" t="s">
        <v>70</v>
      </c>
      <c r="G64" s="295"/>
      <c r="H64" s="295"/>
      <c r="I64" s="159"/>
      <c r="J64" s="159"/>
      <c r="K64" s="159"/>
      <c r="L64" s="159"/>
      <c r="M64" s="23"/>
      <c r="N64" s="23"/>
      <c r="O64" s="23"/>
      <c r="P64" s="23"/>
      <c r="Q64" s="34"/>
      <c r="R64" s="24"/>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row>
    <row r="65" spans="1:256" ht="15" x14ac:dyDescent="0.2">
      <c r="A65" s="52" t="s">
        <v>71</v>
      </c>
      <c r="B65" s="42"/>
      <c r="C65" s="42"/>
      <c r="D65" s="42"/>
      <c r="E65" s="42"/>
      <c r="F65" s="42"/>
      <c r="G65" s="16"/>
      <c r="H65" s="16"/>
      <c r="I65" s="16"/>
      <c r="J65" s="16"/>
      <c r="K65" s="16"/>
      <c r="L65" s="16"/>
      <c r="M65" s="16"/>
      <c r="N65" s="16"/>
      <c r="O65" s="16"/>
      <c r="P65" s="16"/>
      <c r="Q65" s="17"/>
      <c r="R65" s="11"/>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row>
    <row r="66" spans="1:256" ht="14.25" hidden="1" x14ac:dyDescent="0.2">
      <c r="A66" s="156"/>
      <c r="B66" s="152"/>
      <c r="C66" s="152"/>
      <c r="D66" s="152"/>
      <c r="E66" s="152"/>
      <c r="F66" s="152"/>
      <c r="G66" s="152"/>
      <c r="H66" s="152"/>
      <c r="I66" s="152"/>
      <c r="J66" s="152"/>
      <c r="K66" s="152"/>
      <c r="L66" s="152"/>
      <c r="M66" s="152"/>
      <c r="N66" s="152"/>
      <c r="O66" s="152"/>
      <c r="P66" s="16"/>
      <c r="Q66" s="17"/>
      <c r="R66" s="7"/>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row>
    <row r="67" spans="1:256" ht="15" x14ac:dyDescent="0.2">
      <c r="A67" s="15"/>
      <c r="B67" s="266"/>
      <c r="C67" s="266"/>
      <c r="D67" s="266"/>
      <c r="E67" s="143" t="str">
        <f>E63</f>
        <v>÷</v>
      </c>
      <c r="F67" s="345">
        <f>SUM(N59)</f>
        <v>0</v>
      </c>
      <c r="G67" s="345"/>
      <c r="H67" s="345"/>
      <c r="I67" s="29" t="s">
        <v>9</v>
      </c>
      <c r="J67" s="20">
        <v>1000</v>
      </c>
      <c r="K67" s="21"/>
      <c r="L67" s="203" t="s">
        <v>10</v>
      </c>
      <c r="M67" s="204"/>
      <c r="N67" s="298" t="e">
        <f>(B67/F67*1000)</f>
        <v>#DIV/0!</v>
      </c>
      <c r="O67" s="298"/>
      <c r="P67" s="298"/>
      <c r="Q67" s="17"/>
      <c r="R67" s="11"/>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row>
    <row r="68" spans="1:256" x14ac:dyDescent="0.2">
      <c r="A68" s="43"/>
      <c r="B68" s="239" t="s">
        <v>69</v>
      </c>
      <c r="C68" s="239"/>
      <c r="D68" s="239"/>
      <c r="E68" s="150"/>
      <c r="F68" s="247" t="s">
        <v>70</v>
      </c>
      <c r="G68" s="247"/>
      <c r="H68" s="247"/>
      <c r="I68" s="150"/>
      <c r="J68" s="150"/>
      <c r="K68" s="150"/>
      <c r="L68" s="150"/>
      <c r="M68" s="44"/>
      <c r="N68" s="44"/>
      <c r="O68" s="44"/>
      <c r="P68" s="44"/>
      <c r="Q68" s="45"/>
      <c r="R68" s="24"/>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row>
    <row r="69" spans="1:256" x14ac:dyDescent="0.2">
      <c r="A69" s="22"/>
      <c r="B69" s="159"/>
      <c r="C69" s="159"/>
      <c r="D69" s="159"/>
      <c r="E69" s="159"/>
      <c r="F69" s="160"/>
      <c r="G69" s="160"/>
      <c r="H69" s="160"/>
      <c r="I69" s="159"/>
      <c r="J69" s="159"/>
      <c r="K69" s="159"/>
      <c r="L69" s="159"/>
      <c r="M69" s="23"/>
      <c r="N69" s="23"/>
      <c r="O69" s="23"/>
      <c r="P69" s="23"/>
      <c r="Q69" s="34"/>
      <c r="R69" s="24"/>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row>
    <row r="70" spans="1:256" ht="18.75" x14ac:dyDescent="0.3">
      <c r="A70" s="284" t="s">
        <v>72</v>
      </c>
      <c r="B70" s="285"/>
      <c r="C70" s="285"/>
      <c r="D70" s="286" t="s">
        <v>73</v>
      </c>
      <c r="E70" s="287"/>
      <c r="F70" s="287"/>
      <c r="G70" s="287"/>
      <c r="H70" s="288"/>
      <c r="I70" s="54"/>
      <c r="J70" s="54"/>
      <c r="K70" s="158"/>
      <c r="L70" s="55"/>
      <c r="M70" s="56"/>
      <c r="N70" s="57"/>
      <c r="O70" s="58"/>
      <c r="P70" s="59"/>
      <c r="Q70" s="60"/>
      <c r="R70" s="5"/>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c r="FS70" s="110"/>
      <c r="FT70" s="110"/>
      <c r="FU70" s="110"/>
      <c r="FV70" s="110"/>
      <c r="FW70" s="110"/>
      <c r="FX70" s="110"/>
      <c r="FY70" s="110"/>
      <c r="FZ70" s="110"/>
      <c r="GA70" s="110"/>
      <c r="GB70" s="110"/>
      <c r="GC70" s="110"/>
      <c r="GD70" s="110"/>
      <c r="GE70" s="110"/>
      <c r="GF70" s="110"/>
      <c r="GG70" s="110"/>
      <c r="GH70" s="110"/>
      <c r="GI70" s="110"/>
      <c r="GJ70" s="110"/>
      <c r="GK70" s="110"/>
      <c r="GL70" s="110"/>
      <c r="GM70" s="110"/>
      <c r="GN70" s="110"/>
      <c r="GO70" s="110"/>
      <c r="GP70" s="110"/>
      <c r="GQ70" s="110"/>
      <c r="GR70" s="110"/>
      <c r="GS70" s="110"/>
      <c r="GT70" s="110"/>
      <c r="GU70" s="110"/>
      <c r="GV70" s="110"/>
      <c r="GW70" s="110"/>
      <c r="GX70" s="110"/>
      <c r="GY70" s="110"/>
      <c r="GZ70" s="110"/>
      <c r="HA70" s="110"/>
      <c r="HB70" s="110"/>
      <c r="HC70" s="110"/>
      <c r="HD70" s="110"/>
      <c r="HE70" s="110"/>
      <c r="HF70" s="110"/>
      <c r="HG70" s="110"/>
      <c r="HH70" s="110"/>
      <c r="HI70" s="110"/>
      <c r="HJ70" s="110"/>
      <c r="HK70" s="110"/>
      <c r="HL70" s="110"/>
      <c r="HM70" s="110"/>
      <c r="HN70" s="110"/>
      <c r="HO70" s="110"/>
      <c r="HP70" s="110"/>
      <c r="HQ70" s="110"/>
      <c r="HR70" s="110"/>
      <c r="HS70" s="110"/>
      <c r="HT70" s="110"/>
      <c r="HU70" s="110"/>
      <c r="HV70" s="110"/>
      <c r="HW70" s="110"/>
      <c r="HX70" s="110"/>
      <c r="HY70" s="110"/>
      <c r="HZ70" s="110"/>
      <c r="IA70" s="110"/>
      <c r="IB70" s="110"/>
      <c r="IC70" s="110"/>
      <c r="ID70" s="110"/>
      <c r="IE70" s="110"/>
      <c r="IF70" s="110"/>
      <c r="IG70" s="110"/>
      <c r="IH70" s="110"/>
      <c r="II70" s="110"/>
      <c r="IJ70" s="110"/>
      <c r="IK70" s="110"/>
      <c r="IL70" s="110"/>
      <c r="IM70" s="110"/>
      <c r="IN70" s="110"/>
      <c r="IO70" s="110"/>
      <c r="IP70" s="110"/>
      <c r="IQ70" s="110"/>
      <c r="IR70" s="110"/>
      <c r="IS70" s="110"/>
      <c r="IT70" s="110"/>
      <c r="IU70" s="110"/>
      <c r="IV70" s="110"/>
    </row>
    <row r="71" spans="1:256" ht="1.35" customHeight="1" x14ac:dyDescent="0.2">
      <c r="A71" s="61"/>
      <c r="B71" s="6"/>
      <c r="C71" s="6"/>
      <c r="D71" s="6"/>
      <c r="E71" s="6"/>
      <c r="F71" s="6"/>
      <c r="G71" s="6"/>
      <c r="H71" s="6"/>
      <c r="I71" s="6"/>
      <c r="J71" s="6"/>
      <c r="K71" s="6"/>
      <c r="L71" s="6"/>
      <c r="M71" s="6"/>
      <c r="N71" s="6"/>
      <c r="O71" s="6"/>
      <c r="P71" s="6"/>
      <c r="Q71" s="62"/>
      <c r="R71" s="7"/>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row>
    <row r="72" spans="1:256" ht="18" customHeight="1" x14ac:dyDescent="0.3">
      <c r="A72" s="269" t="s">
        <v>74</v>
      </c>
      <c r="B72" s="270"/>
      <c r="C72" s="270"/>
      <c r="D72" s="270"/>
      <c r="E72" s="270"/>
      <c r="F72" s="270"/>
      <c r="G72" s="270"/>
      <c r="H72" s="270"/>
      <c r="I72" s="270"/>
      <c r="J72" s="270"/>
      <c r="K72" s="270"/>
      <c r="L72" s="271" t="s">
        <v>75</v>
      </c>
      <c r="M72" s="271"/>
      <c r="N72" s="271"/>
      <c r="O72" s="63"/>
      <c r="P72" s="63"/>
      <c r="Q72" s="64"/>
      <c r="R72" s="65"/>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0"/>
      <c r="FU72" s="110"/>
      <c r="FV72" s="110"/>
      <c r="FW72" s="110"/>
      <c r="FX72" s="110"/>
      <c r="FY72" s="110"/>
      <c r="FZ72" s="110"/>
      <c r="GA72" s="110"/>
      <c r="GB72" s="110"/>
      <c r="GC72" s="110"/>
      <c r="GD72" s="110"/>
      <c r="GE72" s="110"/>
      <c r="GF72" s="110"/>
      <c r="GG72" s="110"/>
      <c r="GH72" s="110"/>
      <c r="GI72" s="110"/>
      <c r="GJ72" s="110"/>
      <c r="GK72" s="110"/>
      <c r="GL72" s="110"/>
      <c r="GM72" s="110"/>
      <c r="GN72" s="110"/>
      <c r="GO72" s="110"/>
      <c r="GP72" s="110"/>
      <c r="GQ72" s="110"/>
      <c r="GR72" s="110"/>
      <c r="GS72" s="110"/>
      <c r="GT72" s="110"/>
      <c r="GU72" s="110"/>
      <c r="GV72" s="110"/>
      <c r="GW72" s="110"/>
      <c r="GX72" s="110"/>
      <c r="GY72" s="110"/>
      <c r="GZ72" s="110"/>
      <c r="HA72" s="110"/>
      <c r="HB72" s="110"/>
      <c r="HC72" s="110"/>
      <c r="HD72" s="110"/>
      <c r="HE72" s="110"/>
      <c r="HF72" s="110"/>
      <c r="HG72" s="110"/>
      <c r="HH72" s="110"/>
      <c r="HI72" s="110"/>
      <c r="HJ72" s="110"/>
      <c r="HK72" s="110"/>
      <c r="HL72" s="110"/>
      <c r="HM72" s="110"/>
      <c r="HN72" s="110"/>
      <c r="HO72" s="110"/>
      <c r="HP72" s="110"/>
      <c r="HQ72" s="110"/>
      <c r="HR72" s="110"/>
      <c r="HS72" s="110"/>
      <c r="HT72" s="110"/>
      <c r="HU72" s="110"/>
      <c r="HV72" s="110"/>
      <c r="HW72" s="110"/>
      <c r="HX72" s="110"/>
      <c r="HY72" s="110"/>
      <c r="HZ72" s="110"/>
      <c r="IA72" s="110"/>
      <c r="IB72" s="110"/>
      <c r="IC72" s="110"/>
      <c r="ID72" s="110"/>
      <c r="IE72" s="110"/>
      <c r="IF72" s="110"/>
      <c r="IG72" s="110"/>
      <c r="IH72" s="110"/>
      <c r="II72" s="110"/>
      <c r="IJ72" s="110"/>
      <c r="IK72" s="110"/>
      <c r="IL72" s="110"/>
      <c r="IM72" s="110"/>
      <c r="IN72" s="110"/>
      <c r="IO72" s="110"/>
      <c r="IP72" s="110"/>
      <c r="IQ72" s="110"/>
      <c r="IR72" s="110"/>
      <c r="IS72" s="110"/>
      <c r="IT72" s="110"/>
      <c r="IU72" s="110"/>
      <c r="IV72" s="110"/>
    </row>
    <row r="73" spans="1:256" ht="2.1" customHeight="1" x14ac:dyDescent="0.2">
      <c r="A73" s="272"/>
      <c r="B73" s="273"/>
      <c r="C73" s="273"/>
      <c r="D73" s="273"/>
      <c r="E73" s="273"/>
      <c r="F73" s="273"/>
      <c r="G73" s="273"/>
      <c r="H73" s="273"/>
      <c r="I73" s="273"/>
      <c r="J73" s="273"/>
      <c r="K73" s="273"/>
      <c r="L73" s="273"/>
      <c r="M73" s="273"/>
      <c r="N73" s="273"/>
      <c r="O73" s="273"/>
      <c r="P73" s="273"/>
      <c r="Q73" s="274"/>
      <c r="R73" s="7"/>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row>
    <row r="74" spans="1:256" ht="18.75" x14ac:dyDescent="0.3">
      <c r="A74" s="269" t="s">
        <v>76</v>
      </c>
      <c r="B74" s="212"/>
      <c r="C74" s="212"/>
      <c r="D74" s="212"/>
      <c r="E74" s="212"/>
      <c r="F74" s="212"/>
      <c r="G74" s="212"/>
      <c r="H74" s="212"/>
      <c r="I74" s="212"/>
      <c r="J74" s="212"/>
      <c r="K74" s="212"/>
      <c r="L74" s="275" t="s">
        <v>77</v>
      </c>
      <c r="M74" s="275"/>
      <c r="N74" s="275"/>
      <c r="O74" s="275"/>
      <c r="P74" s="164"/>
      <c r="Q74" s="64"/>
      <c r="R74" s="65"/>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c r="CW74" s="142"/>
      <c r="CX74" s="142"/>
      <c r="CY74" s="142"/>
      <c r="CZ74" s="142"/>
      <c r="DA74" s="142"/>
      <c r="DB74" s="142"/>
      <c r="DC74" s="142"/>
      <c r="DD74" s="142"/>
      <c r="DE74" s="142"/>
      <c r="DF74" s="142"/>
      <c r="DG74" s="142"/>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c r="EO74" s="110"/>
      <c r="EP74" s="110"/>
      <c r="EQ74" s="110"/>
      <c r="ER74" s="110"/>
      <c r="ES74" s="110"/>
      <c r="ET74" s="110"/>
      <c r="EU74" s="110"/>
      <c r="EV74" s="110"/>
      <c r="EW74" s="110"/>
      <c r="EX74" s="110"/>
      <c r="EY74" s="110"/>
      <c r="EZ74" s="110"/>
      <c r="FA74" s="110"/>
      <c r="FB74" s="110"/>
      <c r="FC74" s="110"/>
      <c r="FD74" s="110"/>
      <c r="FE74" s="110"/>
      <c r="FF74" s="110"/>
      <c r="FG74" s="110"/>
      <c r="FH74" s="110"/>
      <c r="FI74" s="110"/>
      <c r="FJ74" s="110"/>
      <c r="FK74" s="110"/>
      <c r="FL74" s="110"/>
      <c r="FM74" s="110"/>
      <c r="FN74" s="110"/>
      <c r="FO74" s="110"/>
      <c r="FP74" s="110"/>
      <c r="FQ74" s="110"/>
      <c r="FR74" s="110"/>
      <c r="FS74" s="110"/>
      <c r="FT74" s="110"/>
      <c r="FU74" s="110"/>
      <c r="FV74" s="110"/>
      <c r="FW74" s="110"/>
      <c r="FX74" s="110"/>
      <c r="FY74" s="110"/>
      <c r="FZ74" s="110"/>
      <c r="GA74" s="110"/>
      <c r="GB74" s="110"/>
      <c r="GC74" s="110"/>
      <c r="GD74" s="110"/>
      <c r="GE74" s="110"/>
      <c r="GF74" s="110"/>
      <c r="GG74" s="110"/>
      <c r="GH74" s="110"/>
      <c r="GI74" s="110"/>
      <c r="GJ74" s="110"/>
      <c r="GK74" s="110"/>
      <c r="GL74" s="110"/>
      <c r="GM74" s="110"/>
      <c r="GN74" s="110"/>
      <c r="GO74" s="110"/>
      <c r="GP74" s="110"/>
      <c r="GQ74" s="110"/>
      <c r="GR74" s="110"/>
      <c r="GS74" s="110"/>
      <c r="GT74" s="110"/>
      <c r="GU74" s="110"/>
      <c r="GV74" s="110"/>
      <c r="GW74" s="110"/>
      <c r="GX74" s="110"/>
      <c r="GY74" s="110"/>
      <c r="GZ74" s="110"/>
      <c r="HA74" s="110"/>
      <c r="HB74" s="110"/>
      <c r="HC74" s="110"/>
      <c r="HD74" s="110"/>
      <c r="HE74" s="110"/>
      <c r="HF74" s="110"/>
      <c r="HG74" s="110"/>
      <c r="HH74" s="110"/>
      <c r="HI74" s="110"/>
      <c r="HJ74" s="110"/>
      <c r="HK74" s="110"/>
      <c r="HL74" s="110"/>
      <c r="HM74" s="110"/>
      <c r="HN74" s="110"/>
      <c r="HO74" s="110"/>
      <c r="HP74" s="110"/>
      <c r="HQ74" s="110"/>
      <c r="HR74" s="110"/>
      <c r="HS74" s="110"/>
      <c r="HT74" s="110"/>
      <c r="HU74" s="110"/>
      <c r="HV74" s="110"/>
      <c r="HW74" s="110"/>
      <c r="HX74" s="110"/>
      <c r="HY74" s="110"/>
      <c r="HZ74" s="110"/>
      <c r="IA74" s="110"/>
      <c r="IB74" s="110"/>
      <c r="IC74" s="110"/>
      <c r="ID74" s="110"/>
      <c r="IE74" s="110"/>
      <c r="IF74" s="110"/>
      <c r="IG74" s="110"/>
      <c r="IH74" s="110"/>
      <c r="II74" s="110"/>
      <c r="IJ74" s="110"/>
      <c r="IK74" s="110"/>
      <c r="IL74" s="110"/>
      <c r="IM74" s="110"/>
      <c r="IN74" s="110"/>
      <c r="IO74" s="110"/>
      <c r="IP74" s="110"/>
      <c r="IQ74" s="110"/>
      <c r="IR74" s="110"/>
      <c r="IS74" s="110"/>
      <c r="IT74" s="110"/>
      <c r="IU74" s="110"/>
      <c r="IV74" s="110"/>
    </row>
    <row r="75" spans="1:256" ht="2.1" customHeight="1" x14ac:dyDescent="0.2">
      <c r="A75" s="61"/>
      <c r="B75" s="6"/>
      <c r="C75" s="6"/>
      <c r="D75" s="6"/>
      <c r="E75" s="6"/>
      <c r="F75" s="6"/>
      <c r="G75" s="6"/>
      <c r="H75" s="6"/>
      <c r="I75" s="6"/>
      <c r="J75" s="6"/>
      <c r="K75" s="6"/>
      <c r="L75" s="6"/>
      <c r="M75" s="6"/>
      <c r="N75" s="6"/>
      <c r="O75" s="6"/>
      <c r="P75" s="6"/>
      <c r="Q75" s="62"/>
      <c r="R75" s="7"/>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row>
    <row r="76" spans="1:256" ht="18.75" x14ac:dyDescent="0.3">
      <c r="A76" s="276" t="s">
        <v>78</v>
      </c>
      <c r="B76" s="277"/>
      <c r="C76" s="277"/>
      <c r="D76" s="277"/>
      <c r="E76" s="277"/>
      <c r="F76" s="278"/>
      <c r="G76" s="278"/>
      <c r="H76" s="278"/>
      <c r="I76" s="171"/>
      <c r="J76" s="279" t="s">
        <v>79</v>
      </c>
      <c r="K76" s="279"/>
      <c r="L76" s="279"/>
      <c r="M76" s="279"/>
      <c r="N76" s="280" t="e">
        <f>H80/E80</f>
        <v>#DIV/0!</v>
      </c>
      <c r="O76" s="281"/>
      <c r="P76" s="281"/>
      <c r="Q76" s="66"/>
      <c r="R76" s="5"/>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c r="FQ76" s="110"/>
      <c r="FR76" s="110"/>
      <c r="FS76" s="110"/>
      <c r="FT76" s="110"/>
      <c r="FU76" s="110"/>
      <c r="FV76" s="110"/>
      <c r="FW76" s="110"/>
      <c r="FX76" s="110"/>
      <c r="FY76" s="110"/>
      <c r="FZ76" s="110"/>
      <c r="GA76" s="110"/>
      <c r="GB76" s="110"/>
      <c r="GC76" s="110"/>
      <c r="GD76" s="110"/>
      <c r="GE76" s="110"/>
      <c r="GF76" s="110"/>
      <c r="GG76" s="110"/>
      <c r="GH76" s="110"/>
      <c r="GI76" s="110"/>
      <c r="GJ76" s="110"/>
      <c r="GK76" s="110"/>
      <c r="GL76" s="110"/>
      <c r="GM76" s="110"/>
      <c r="GN76" s="110"/>
      <c r="GO76" s="110"/>
      <c r="GP76" s="110"/>
      <c r="GQ76" s="110"/>
      <c r="GR76" s="110"/>
      <c r="GS76" s="110"/>
      <c r="GT76" s="110"/>
      <c r="GU76" s="110"/>
      <c r="GV76" s="110"/>
      <c r="GW76" s="110"/>
      <c r="GX76" s="110"/>
      <c r="GY76" s="110"/>
      <c r="GZ76" s="110"/>
      <c r="HA76" s="110"/>
      <c r="HB76" s="110"/>
      <c r="HC76" s="110"/>
      <c r="HD76" s="110"/>
      <c r="HE76" s="110"/>
      <c r="HF76" s="110"/>
      <c r="HG76" s="110"/>
      <c r="HH76" s="110"/>
      <c r="HI76" s="110"/>
      <c r="HJ76" s="110"/>
      <c r="HK76" s="110"/>
      <c r="HL76" s="110"/>
      <c r="HM76" s="110"/>
      <c r="HN76" s="110"/>
      <c r="HO76" s="110"/>
      <c r="HP76" s="110"/>
      <c r="HQ76" s="110"/>
      <c r="HR76" s="110"/>
      <c r="HS76" s="110"/>
      <c r="HT76" s="110"/>
      <c r="HU76" s="110"/>
      <c r="HV76" s="110"/>
      <c r="HW76" s="110"/>
      <c r="HX76" s="110"/>
      <c r="HY76" s="110"/>
      <c r="HZ76" s="110"/>
      <c r="IA76" s="110"/>
      <c r="IB76" s="110"/>
      <c r="IC76" s="110"/>
      <c r="ID76" s="110"/>
      <c r="IE76" s="110"/>
      <c r="IF76" s="110"/>
      <c r="IG76" s="110"/>
      <c r="IH76" s="110"/>
      <c r="II76" s="110"/>
      <c r="IJ76" s="110"/>
      <c r="IK76" s="110"/>
      <c r="IL76" s="110"/>
      <c r="IM76" s="110"/>
      <c r="IN76" s="110"/>
      <c r="IO76" s="110"/>
      <c r="IP76" s="110"/>
      <c r="IQ76" s="110"/>
      <c r="IR76" s="110"/>
      <c r="IS76" s="110"/>
      <c r="IT76" s="110"/>
      <c r="IU76" s="110"/>
      <c r="IV76" s="110"/>
    </row>
    <row r="77" spans="1:256" ht="2.1" customHeight="1" x14ac:dyDescent="0.2">
      <c r="A77" s="67"/>
      <c r="B77" s="68"/>
      <c r="C77" s="68"/>
      <c r="D77" s="68"/>
      <c r="E77" s="68"/>
      <c r="F77" s="68"/>
      <c r="G77" s="68"/>
      <c r="H77" s="68"/>
      <c r="I77" s="68"/>
      <c r="J77" s="68"/>
      <c r="K77" s="68"/>
      <c r="L77" s="68"/>
      <c r="M77" s="68"/>
      <c r="N77" s="68"/>
      <c r="O77" s="68"/>
      <c r="P77" s="68"/>
      <c r="Q77" s="69"/>
      <c r="R77" s="7"/>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row>
    <row r="78" spans="1:256" ht="7.35" customHeight="1" x14ac:dyDescent="0.2">
      <c r="A78" s="16"/>
      <c r="B78" s="16"/>
      <c r="C78" s="16"/>
      <c r="D78" s="16"/>
      <c r="E78" s="16"/>
      <c r="F78" s="16"/>
      <c r="G78" s="16"/>
      <c r="H78" s="16"/>
      <c r="I78" s="16"/>
      <c r="J78" s="16"/>
      <c r="K78" s="16"/>
      <c r="L78" s="16"/>
      <c r="M78" s="16"/>
      <c r="N78" s="16"/>
      <c r="O78" s="16"/>
      <c r="P78" s="16"/>
      <c r="Q78" s="16"/>
      <c r="R78" s="11"/>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row>
    <row r="79" spans="1:256" ht="16.350000000000001" customHeight="1" x14ac:dyDescent="0.2">
      <c r="A79" s="10" t="s">
        <v>80</v>
      </c>
      <c r="B79" s="264" t="s">
        <v>81</v>
      </c>
      <c r="C79" s="264"/>
      <c r="D79" s="264"/>
      <c r="E79" s="264"/>
      <c r="F79" s="264"/>
      <c r="G79" s="264"/>
      <c r="H79" s="264"/>
      <c r="I79" s="264"/>
      <c r="J79" s="264"/>
      <c r="K79" s="264"/>
      <c r="L79" s="264"/>
      <c r="M79" s="264"/>
      <c r="N79" s="264"/>
      <c r="O79" s="264"/>
      <c r="P79" s="264"/>
      <c r="Q79" s="265"/>
      <c r="R79" s="11"/>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row>
    <row r="80" spans="1:256" ht="15" x14ac:dyDescent="0.2">
      <c r="A80" s="15"/>
      <c r="B80" s="16" t="s">
        <v>8</v>
      </c>
      <c r="C80" s="86"/>
      <c r="D80" s="16"/>
      <c r="E80" s="266"/>
      <c r="F80" s="266"/>
      <c r="G80" s="143" t="str">
        <f>E102</f>
        <v>+</v>
      </c>
      <c r="H80" s="267"/>
      <c r="I80" s="267"/>
      <c r="J80" s="267"/>
      <c r="K80" s="268"/>
      <c r="L80" s="203" t="s">
        <v>10</v>
      </c>
      <c r="M80" s="212"/>
      <c r="N80" s="256">
        <f>E80+H80</f>
        <v>0</v>
      </c>
      <c r="O80" s="256"/>
      <c r="P80" s="256"/>
      <c r="Q80" s="17"/>
      <c r="R80" s="11"/>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row>
    <row r="81" spans="1:256" ht="15" x14ac:dyDescent="0.2">
      <c r="A81" s="15"/>
      <c r="B81" s="16"/>
      <c r="C81" s="159"/>
      <c r="D81" s="16"/>
      <c r="E81" s="261" t="s">
        <v>82</v>
      </c>
      <c r="F81" s="261"/>
      <c r="G81" s="151"/>
      <c r="H81" s="262" t="s">
        <v>83</v>
      </c>
      <c r="I81" s="262"/>
      <c r="J81" s="262"/>
      <c r="K81" s="263"/>
      <c r="L81" s="18"/>
      <c r="M81" s="151"/>
      <c r="N81" s="19"/>
      <c r="O81" s="19"/>
      <c r="P81" s="19"/>
      <c r="Q81" s="17"/>
      <c r="R81" s="11"/>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row>
    <row r="82" spans="1:256" ht="15" x14ac:dyDescent="0.2">
      <c r="A82" s="15"/>
      <c r="B82" s="16" t="s">
        <v>8</v>
      </c>
      <c r="C82" s="71">
        <f>C80</f>
        <v>0</v>
      </c>
      <c r="D82" s="16"/>
      <c r="E82" s="245">
        <f>E80</f>
        <v>0</v>
      </c>
      <c r="F82" s="245"/>
      <c r="G82" s="143" t="s">
        <v>9</v>
      </c>
      <c r="H82" s="259"/>
      <c r="I82" s="259"/>
      <c r="J82" s="259"/>
      <c r="K82" s="260"/>
      <c r="L82" s="203" t="s">
        <v>10</v>
      </c>
      <c r="M82" s="212"/>
      <c r="N82" s="256">
        <f>E82*(100%+H82)</f>
        <v>0</v>
      </c>
      <c r="O82" s="256"/>
      <c r="P82" s="256"/>
      <c r="Q82" s="17"/>
      <c r="R82" s="11"/>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row>
    <row r="83" spans="1:256" ht="11.45" customHeight="1" x14ac:dyDescent="0.2">
      <c r="A83" s="15"/>
      <c r="B83" s="16"/>
      <c r="C83" s="159"/>
      <c r="D83" s="16"/>
      <c r="E83" s="261" t="s">
        <v>82</v>
      </c>
      <c r="F83" s="261"/>
      <c r="G83" s="151"/>
      <c r="H83" s="262" t="s">
        <v>84</v>
      </c>
      <c r="I83" s="262"/>
      <c r="J83" s="262"/>
      <c r="K83" s="263"/>
      <c r="L83" s="18"/>
      <c r="M83" s="151"/>
      <c r="N83" s="19"/>
      <c r="O83" s="19"/>
      <c r="P83" s="19"/>
      <c r="Q83" s="17"/>
      <c r="R83" s="11"/>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row>
    <row r="84" spans="1:256" ht="15" x14ac:dyDescent="0.2">
      <c r="A84" s="15" t="s">
        <v>85</v>
      </c>
      <c r="B84" s="241" t="s">
        <v>86</v>
      </c>
      <c r="C84" s="241"/>
      <c r="D84" s="241"/>
      <c r="E84" s="241"/>
      <c r="F84" s="241"/>
      <c r="G84" s="241"/>
      <c r="H84" s="241"/>
      <c r="I84" s="241"/>
      <c r="J84" s="241"/>
      <c r="K84" s="241"/>
      <c r="L84" s="203" t="s">
        <v>10</v>
      </c>
      <c r="M84" s="212"/>
      <c r="N84" s="257">
        <f>N12</f>
        <v>0</v>
      </c>
      <c r="O84" s="258"/>
      <c r="P84" s="258"/>
      <c r="Q84" s="17"/>
      <c r="R84" s="11"/>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row>
    <row r="85" spans="1:256" ht="15" x14ac:dyDescent="0.2">
      <c r="A85" s="15" t="s">
        <v>87</v>
      </c>
      <c r="B85" s="241" t="s">
        <v>88</v>
      </c>
      <c r="C85" s="241"/>
      <c r="D85" s="241"/>
      <c r="E85" s="241"/>
      <c r="F85" s="241"/>
      <c r="G85" s="241"/>
      <c r="H85" s="241"/>
      <c r="I85" s="241"/>
      <c r="J85" s="241"/>
      <c r="K85" s="152"/>
      <c r="L85" s="203" t="s">
        <v>10</v>
      </c>
      <c r="M85" s="212"/>
      <c r="N85" s="256">
        <f>N16</f>
        <v>0</v>
      </c>
      <c r="O85" s="256"/>
      <c r="P85" s="256"/>
      <c r="Q85" s="17"/>
      <c r="R85" s="11"/>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row>
    <row r="86" spans="1:256" ht="5.0999999999999996" customHeight="1" x14ac:dyDescent="0.2">
      <c r="A86" s="15"/>
      <c r="B86" s="16"/>
      <c r="C86" s="16"/>
      <c r="D86" s="16"/>
      <c r="E86" s="151"/>
      <c r="F86" s="151"/>
      <c r="G86" s="151"/>
      <c r="H86" s="151"/>
      <c r="I86" s="151"/>
      <c r="J86" s="151"/>
      <c r="K86" s="151"/>
      <c r="L86" s="151"/>
      <c r="M86" s="151"/>
      <c r="N86" s="70"/>
      <c r="O86" s="70"/>
      <c r="P86" s="70"/>
      <c r="Q86" s="17"/>
      <c r="R86" s="7"/>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row>
    <row r="87" spans="1:256" ht="15" x14ac:dyDescent="0.2">
      <c r="A87" s="15" t="s">
        <v>89</v>
      </c>
      <c r="B87" s="241" t="s">
        <v>90</v>
      </c>
      <c r="C87" s="241"/>
      <c r="D87" s="241"/>
      <c r="E87" s="241"/>
      <c r="F87" s="241"/>
      <c r="G87" s="241"/>
      <c r="H87" s="241"/>
      <c r="I87" s="241"/>
      <c r="J87" s="241"/>
      <c r="K87" s="152"/>
      <c r="L87" s="203" t="s">
        <v>10</v>
      </c>
      <c r="M87" s="212"/>
      <c r="N87" s="256">
        <f>(N22)</f>
        <v>0</v>
      </c>
      <c r="O87" s="256"/>
      <c r="P87" s="256"/>
      <c r="Q87" s="17"/>
      <c r="R87" s="11"/>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row>
    <row r="88" spans="1:256" ht="3" customHeight="1" x14ac:dyDescent="0.2">
      <c r="A88" s="15"/>
      <c r="B88" s="16"/>
      <c r="C88" s="16"/>
      <c r="D88" s="16"/>
      <c r="E88" s="151"/>
      <c r="F88" s="151"/>
      <c r="G88" s="151"/>
      <c r="H88" s="151"/>
      <c r="I88" s="151"/>
      <c r="J88" s="151"/>
      <c r="K88" s="151"/>
      <c r="L88" s="151"/>
      <c r="M88" s="151"/>
      <c r="N88" s="70"/>
      <c r="O88" s="70"/>
      <c r="P88" s="70"/>
      <c r="Q88" s="17"/>
      <c r="R88" s="7"/>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row>
    <row r="89" spans="1:256" ht="15" x14ac:dyDescent="0.2">
      <c r="A89" s="15" t="s">
        <v>91</v>
      </c>
      <c r="B89" s="241" t="s">
        <v>92</v>
      </c>
      <c r="C89" s="241"/>
      <c r="D89" s="241"/>
      <c r="E89" s="241"/>
      <c r="F89" s="241"/>
      <c r="G89" s="241"/>
      <c r="H89" s="241"/>
      <c r="I89" s="241"/>
      <c r="J89" s="151"/>
      <c r="K89" s="151"/>
      <c r="L89" s="203" t="s">
        <v>10</v>
      </c>
      <c r="M89" s="212"/>
      <c r="N89" s="256" t="str">
        <f>(N34)</f>
        <v>0</v>
      </c>
      <c r="O89" s="256"/>
      <c r="P89" s="256"/>
      <c r="Q89" s="17"/>
      <c r="R89" s="7"/>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row>
    <row r="90" spans="1:256" ht="4.3499999999999996" customHeight="1" x14ac:dyDescent="0.2">
      <c r="A90" s="15"/>
      <c r="B90" s="16"/>
      <c r="C90" s="16"/>
      <c r="D90" s="16"/>
      <c r="E90" s="151"/>
      <c r="F90" s="151"/>
      <c r="G90" s="151"/>
      <c r="H90" s="151"/>
      <c r="I90" s="151"/>
      <c r="J90" s="151"/>
      <c r="K90" s="151"/>
      <c r="L90" s="151"/>
      <c r="M90" s="151"/>
      <c r="N90" s="70"/>
      <c r="O90" s="70"/>
      <c r="P90" s="70"/>
      <c r="Q90" s="17"/>
      <c r="R90" s="7"/>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row>
    <row r="91" spans="1:256" ht="29.1" customHeight="1" x14ac:dyDescent="0.2">
      <c r="A91" s="101" t="s">
        <v>93</v>
      </c>
      <c r="B91" s="250" t="s">
        <v>94</v>
      </c>
      <c r="C91" s="250"/>
      <c r="D91" s="250"/>
      <c r="E91" s="250"/>
      <c r="F91" s="250"/>
      <c r="G91" s="250"/>
      <c r="H91" s="250"/>
      <c r="I91" s="348" t="s">
        <v>95</v>
      </c>
      <c r="J91" s="348"/>
      <c r="K91" s="348"/>
      <c r="L91" s="203" t="s">
        <v>10</v>
      </c>
      <c r="M91" s="212"/>
      <c r="N91" s="253">
        <f>(MIN(N80:N82)+N84+N85+N87+N89)</f>
        <v>0</v>
      </c>
      <c r="O91" s="253"/>
      <c r="P91" s="253"/>
      <c r="Q91" s="17"/>
      <c r="R91" s="11"/>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row>
    <row r="92" spans="1:256" ht="4.3499999999999996" customHeight="1" x14ac:dyDescent="0.2">
      <c r="A92" s="31"/>
      <c r="B92" s="32"/>
      <c r="C92" s="32"/>
      <c r="D92" s="32"/>
      <c r="E92" s="32"/>
      <c r="F92" s="32"/>
      <c r="G92" s="32"/>
      <c r="H92" s="32"/>
      <c r="I92" s="32"/>
      <c r="J92" s="32"/>
      <c r="K92" s="32"/>
      <c r="L92" s="32"/>
      <c r="M92" s="32"/>
      <c r="N92" s="32"/>
      <c r="O92" s="32"/>
      <c r="P92" s="32"/>
      <c r="Q92" s="17"/>
      <c r="R92" s="11"/>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row>
    <row r="93" spans="1:256" ht="11.1" customHeight="1" x14ac:dyDescent="0.2">
      <c r="A93" s="16"/>
      <c r="B93" s="16"/>
      <c r="C93" s="16"/>
      <c r="D93" s="16"/>
      <c r="E93" s="16"/>
      <c r="F93" s="16"/>
      <c r="G93" s="16"/>
      <c r="H93" s="16"/>
      <c r="I93" s="16"/>
      <c r="J93" s="16"/>
      <c r="K93" s="16"/>
      <c r="L93" s="16"/>
      <c r="M93" s="16"/>
      <c r="N93" s="16"/>
      <c r="O93" s="16"/>
      <c r="P93" s="16"/>
      <c r="Q93" s="47"/>
      <c r="R93" s="11"/>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row>
    <row r="94" spans="1:256" ht="15" x14ac:dyDescent="0.2">
      <c r="A94" s="38" t="s">
        <v>96</v>
      </c>
      <c r="B94" s="231" t="s">
        <v>97</v>
      </c>
      <c r="C94" s="231"/>
      <c r="D94" s="231"/>
      <c r="E94" s="231"/>
      <c r="F94" s="231"/>
      <c r="G94" s="231"/>
      <c r="H94" s="231"/>
      <c r="I94" s="231"/>
      <c r="J94" s="231"/>
      <c r="K94" s="231"/>
      <c r="L94" s="231"/>
      <c r="M94" s="231"/>
      <c r="N94" s="254"/>
      <c r="O94" s="254"/>
      <c r="P94" s="254"/>
      <c r="Q94" s="39"/>
      <c r="R94" s="11"/>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row>
    <row r="95" spans="1:256" ht="5.45" customHeight="1" x14ac:dyDescent="0.2">
      <c r="A95" s="15"/>
      <c r="B95" s="152"/>
      <c r="C95" s="152"/>
      <c r="D95" s="152"/>
      <c r="E95" s="152"/>
      <c r="F95" s="152"/>
      <c r="G95" s="152"/>
      <c r="H95" s="152"/>
      <c r="I95" s="152"/>
      <c r="J95" s="152"/>
      <c r="K95" s="152"/>
      <c r="L95" s="152"/>
      <c r="M95" s="152"/>
      <c r="N95" s="16"/>
      <c r="O95" s="16"/>
      <c r="P95" s="16"/>
      <c r="Q95" s="17"/>
      <c r="R95" s="7"/>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row>
    <row r="96" spans="1:256" ht="15" x14ac:dyDescent="0.2">
      <c r="A96" s="15"/>
      <c r="B96" s="245">
        <f>N91</f>
        <v>0</v>
      </c>
      <c r="C96" s="245"/>
      <c r="D96" s="245"/>
      <c r="E96" s="143" t="str">
        <f>E102</f>
        <v>+</v>
      </c>
      <c r="F96" s="246"/>
      <c r="G96" s="255"/>
      <c r="H96" s="255"/>
      <c r="I96" s="143"/>
      <c r="J96" s="21"/>
      <c r="K96" s="21"/>
      <c r="L96" s="203" t="s">
        <v>10</v>
      </c>
      <c r="M96" s="212"/>
      <c r="N96" s="242">
        <f>(B96+F96)</f>
        <v>0</v>
      </c>
      <c r="O96" s="242"/>
      <c r="P96" s="242"/>
      <c r="Q96" s="17"/>
      <c r="R96" s="11"/>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row>
    <row r="97" spans="1:256" ht="23.25" customHeight="1" x14ac:dyDescent="0.2">
      <c r="A97" s="43"/>
      <c r="B97" s="247" t="s">
        <v>98</v>
      </c>
      <c r="C97" s="247"/>
      <c r="D97" s="247"/>
      <c r="E97" s="44"/>
      <c r="F97" s="239" t="s">
        <v>99</v>
      </c>
      <c r="G97" s="243"/>
      <c r="H97" s="243"/>
      <c r="I97" s="44"/>
      <c r="J97" s="44"/>
      <c r="K97" s="44"/>
      <c r="L97" s="44"/>
      <c r="M97" s="44"/>
      <c r="N97" s="248" t="s">
        <v>100</v>
      </c>
      <c r="O97" s="247"/>
      <c r="P97" s="247"/>
      <c r="Q97" s="45"/>
      <c r="R97" s="24"/>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row>
    <row r="98" spans="1:256" ht="8.4499999999999993" customHeight="1" x14ac:dyDescent="0.2">
      <c r="A98" s="16"/>
      <c r="B98" s="151"/>
      <c r="C98" s="151"/>
      <c r="D98" s="151"/>
      <c r="E98" s="151"/>
      <c r="F98" s="151"/>
      <c r="G98" s="151"/>
      <c r="H98" s="151"/>
      <c r="I98" s="151"/>
      <c r="J98" s="151"/>
      <c r="K98" s="151"/>
      <c r="L98" s="151"/>
      <c r="M98" s="151"/>
      <c r="N98" s="16"/>
      <c r="O98" s="16"/>
      <c r="P98" s="16"/>
      <c r="Q98" s="16"/>
      <c r="R98" s="7"/>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row>
    <row r="99" spans="1:256" ht="9" customHeight="1" x14ac:dyDescent="0.2">
      <c r="A99" s="16"/>
      <c r="B99" s="234"/>
      <c r="C99" s="234"/>
      <c r="D99" s="234"/>
      <c r="E99" s="234"/>
      <c r="F99" s="234"/>
      <c r="G99" s="234"/>
      <c r="H99" s="234"/>
      <c r="I99" s="234"/>
      <c r="J99" s="234"/>
      <c r="K99" s="234"/>
      <c r="L99" s="234"/>
      <c r="M99" s="234"/>
      <c r="N99" s="151"/>
      <c r="O99" s="151"/>
      <c r="P99" s="151"/>
      <c r="Q99" s="16"/>
      <c r="R99" s="7"/>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row>
    <row r="100" spans="1:256" ht="15" x14ac:dyDescent="0.2">
      <c r="A100" s="38" t="s">
        <v>101</v>
      </c>
      <c r="B100" s="231" t="s">
        <v>102</v>
      </c>
      <c r="C100" s="231"/>
      <c r="D100" s="231"/>
      <c r="E100" s="231"/>
      <c r="F100" s="231"/>
      <c r="G100" s="231"/>
      <c r="H100" s="231"/>
      <c r="I100" s="231"/>
      <c r="J100" s="231"/>
      <c r="K100" s="231"/>
      <c r="L100" s="231"/>
      <c r="M100" s="231"/>
      <c r="N100" s="47"/>
      <c r="O100" s="47"/>
      <c r="P100" s="47"/>
      <c r="Q100" s="39"/>
      <c r="R100" s="11"/>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row>
    <row r="101" spans="1:256" ht="2.1" customHeight="1" x14ac:dyDescent="0.2">
      <c r="A101" s="15"/>
      <c r="B101" s="152"/>
      <c r="C101" s="152"/>
      <c r="D101" s="152"/>
      <c r="E101" s="152"/>
      <c r="F101" s="152"/>
      <c r="G101" s="152"/>
      <c r="H101" s="152"/>
      <c r="I101" s="152"/>
      <c r="J101" s="152"/>
      <c r="K101" s="152"/>
      <c r="L101" s="152"/>
      <c r="M101" s="152"/>
      <c r="N101" s="16"/>
      <c r="O101" s="16"/>
      <c r="P101" s="16"/>
      <c r="Q101" s="17"/>
      <c r="R101" s="7"/>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row>
    <row r="102" spans="1:256" ht="15" x14ac:dyDescent="0.2">
      <c r="A102" s="22"/>
      <c r="B102" s="245">
        <f>(N36)</f>
        <v>0</v>
      </c>
      <c r="C102" s="245"/>
      <c r="D102" s="245"/>
      <c r="E102" s="143" t="s">
        <v>46</v>
      </c>
      <c r="F102" s="242">
        <f>F96</f>
        <v>0</v>
      </c>
      <c r="G102" s="249"/>
      <c r="H102" s="249"/>
      <c r="I102" s="143"/>
      <c r="J102" s="21"/>
      <c r="K102" s="21"/>
      <c r="L102" s="203" t="s">
        <v>10</v>
      </c>
      <c r="M102" s="212"/>
      <c r="N102" s="242">
        <f>(B102+F102)</f>
        <v>0</v>
      </c>
      <c r="O102" s="242"/>
      <c r="P102" s="242"/>
      <c r="Q102" s="17"/>
      <c r="R102" s="11"/>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row>
    <row r="103" spans="1:256" ht="14.25" x14ac:dyDescent="0.2">
      <c r="A103" s="31"/>
      <c r="B103" s="239" t="s">
        <v>103</v>
      </c>
      <c r="C103" s="239"/>
      <c r="D103" s="239"/>
      <c r="E103" s="44"/>
      <c r="F103" s="239" t="s">
        <v>99</v>
      </c>
      <c r="G103" s="243"/>
      <c r="H103" s="243"/>
      <c r="I103" s="44"/>
      <c r="J103" s="44"/>
      <c r="K103" s="44"/>
      <c r="L103" s="44"/>
      <c r="M103" s="44"/>
      <c r="N103" s="239" t="s">
        <v>104</v>
      </c>
      <c r="O103" s="239"/>
      <c r="P103" s="239"/>
      <c r="Q103" s="45"/>
      <c r="R103" s="24"/>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row>
    <row r="104" spans="1:256" ht="8.1" customHeight="1" x14ac:dyDescent="0.2">
      <c r="A104" s="16"/>
      <c r="B104" s="16"/>
      <c r="C104" s="16"/>
      <c r="D104" s="16"/>
      <c r="E104" s="16"/>
      <c r="F104" s="16"/>
      <c r="G104" s="16"/>
      <c r="H104" s="16"/>
      <c r="I104" s="16"/>
      <c r="J104" s="42"/>
      <c r="K104" s="16"/>
      <c r="L104" s="16"/>
      <c r="M104" s="16"/>
      <c r="N104" s="16"/>
      <c r="O104" s="16"/>
      <c r="P104" s="16"/>
      <c r="Q104" s="16"/>
      <c r="R104" s="7"/>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row>
    <row r="105" spans="1:256" ht="15" x14ac:dyDescent="0.2">
      <c r="A105" s="38" t="s">
        <v>105</v>
      </c>
      <c r="B105" s="231" t="s">
        <v>106</v>
      </c>
      <c r="C105" s="244"/>
      <c r="D105" s="244"/>
      <c r="E105" s="244"/>
      <c r="F105" s="244"/>
      <c r="G105" s="244"/>
      <c r="H105" s="244"/>
      <c r="I105" s="244"/>
      <c r="J105" s="244"/>
      <c r="K105" s="244"/>
      <c r="L105" s="244"/>
      <c r="M105" s="244"/>
      <c r="N105" s="244"/>
      <c r="O105" s="47"/>
      <c r="P105" s="47"/>
      <c r="Q105" s="39"/>
      <c r="R105" s="11"/>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row>
    <row r="106" spans="1:256" ht="3.6" customHeight="1" x14ac:dyDescent="0.2">
      <c r="A106" s="15"/>
      <c r="B106" s="152"/>
      <c r="C106" s="152"/>
      <c r="D106" s="152"/>
      <c r="E106" s="152"/>
      <c r="F106" s="152"/>
      <c r="G106" s="152"/>
      <c r="H106" s="152"/>
      <c r="I106" s="152"/>
      <c r="J106" s="152"/>
      <c r="K106" s="152"/>
      <c r="L106" s="152"/>
      <c r="M106" s="152"/>
      <c r="N106" s="16"/>
      <c r="O106" s="16"/>
      <c r="P106" s="16"/>
      <c r="Q106" s="17"/>
      <c r="R106" s="7"/>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row>
    <row r="107" spans="1:256" ht="15" x14ac:dyDescent="0.2">
      <c r="A107" s="22"/>
      <c r="B107" s="245">
        <f>MIN(N96:N98:N102)</f>
        <v>0</v>
      </c>
      <c r="C107" s="245"/>
      <c r="D107" s="245"/>
      <c r="E107" s="143" t="s">
        <v>107</v>
      </c>
      <c r="F107" s="246"/>
      <c r="G107" s="246"/>
      <c r="H107" s="246"/>
      <c r="I107" s="143"/>
      <c r="J107" s="21"/>
      <c r="K107" s="21"/>
      <c r="L107" s="203" t="s">
        <v>10</v>
      </c>
      <c r="M107" s="203"/>
      <c r="N107" s="242">
        <f>(B107-F107)</f>
        <v>0</v>
      </c>
      <c r="O107" s="242"/>
      <c r="P107" s="242"/>
      <c r="Q107" s="72"/>
      <c r="R107" s="73"/>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row>
    <row r="108" spans="1:256" ht="14.25" x14ac:dyDescent="0.2">
      <c r="A108" s="31"/>
      <c r="B108" s="239" t="s">
        <v>108</v>
      </c>
      <c r="C108" s="239"/>
      <c r="D108" s="239"/>
      <c r="E108" s="44"/>
      <c r="F108" s="239" t="s">
        <v>109</v>
      </c>
      <c r="G108" s="239"/>
      <c r="H108" s="239"/>
      <c r="I108" s="44"/>
      <c r="J108" s="44"/>
      <c r="K108" s="44"/>
      <c r="L108" s="44"/>
      <c r="M108" s="44"/>
      <c r="N108" s="239" t="s">
        <v>104</v>
      </c>
      <c r="O108" s="239"/>
      <c r="P108" s="239"/>
      <c r="Q108" s="45"/>
      <c r="R108" s="24"/>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row>
    <row r="109" spans="1:256" ht="9" customHeight="1" x14ac:dyDescent="0.2">
      <c r="A109" s="16"/>
      <c r="B109" s="151"/>
      <c r="C109" s="151"/>
      <c r="D109" s="151"/>
      <c r="E109" s="151"/>
      <c r="F109" s="151"/>
      <c r="G109" s="151"/>
      <c r="H109" s="151"/>
      <c r="I109" s="151"/>
      <c r="J109" s="151"/>
      <c r="K109" s="151"/>
      <c r="L109" s="151"/>
      <c r="M109" s="151"/>
      <c r="N109" s="16"/>
      <c r="O109" s="16"/>
      <c r="P109" s="16"/>
      <c r="Q109" s="16"/>
      <c r="R109" s="7"/>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row>
    <row r="110" spans="1:256" ht="5.0999999999999996" hidden="1" customHeight="1" x14ac:dyDescent="0.2">
      <c r="A110" s="16"/>
      <c r="B110" s="240"/>
      <c r="C110" s="240"/>
      <c r="D110" s="240"/>
      <c r="E110" s="240"/>
      <c r="F110" s="240"/>
      <c r="G110" s="240"/>
      <c r="H110" s="240"/>
      <c r="I110" s="240"/>
      <c r="J110" s="240"/>
      <c r="K110" s="240"/>
      <c r="L110" s="240"/>
      <c r="M110" s="240"/>
      <c r="N110" s="16"/>
      <c r="O110" s="16"/>
      <c r="P110" s="16"/>
      <c r="Q110" s="16"/>
      <c r="R110" s="11"/>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row>
    <row r="111" spans="1:256" ht="5.0999999999999996" customHeight="1" x14ac:dyDescent="0.2">
      <c r="A111" s="87"/>
      <c r="B111" s="47"/>
      <c r="C111" s="46"/>
      <c r="D111" s="46"/>
      <c r="E111" s="46"/>
      <c r="F111" s="46"/>
      <c r="G111" s="46"/>
      <c r="H111" s="46"/>
      <c r="I111" s="46"/>
      <c r="J111" s="46"/>
      <c r="K111" s="46"/>
      <c r="L111" s="46"/>
      <c r="M111" s="46"/>
      <c r="N111" s="47"/>
      <c r="O111" s="47"/>
      <c r="P111" s="47"/>
      <c r="Q111" s="39"/>
      <c r="R111" s="11"/>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row>
    <row r="112" spans="1:256" ht="15" x14ac:dyDescent="0.2">
      <c r="A112" s="15" t="s">
        <v>110</v>
      </c>
      <c r="B112" s="241" t="s">
        <v>111</v>
      </c>
      <c r="C112" s="235"/>
      <c r="D112" s="235"/>
      <c r="E112" s="235"/>
      <c r="F112" s="235"/>
      <c r="G112" s="235"/>
      <c r="H112" s="235"/>
      <c r="I112" s="235"/>
      <c r="J112" s="235"/>
      <c r="K112" s="174"/>
      <c r="L112" s="203" t="s">
        <v>10</v>
      </c>
      <c r="M112" s="212"/>
      <c r="N112" s="242">
        <f>N43</f>
        <v>0</v>
      </c>
      <c r="O112" s="242"/>
      <c r="P112" s="242"/>
      <c r="Q112" s="17"/>
      <c r="R112" s="11"/>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row>
    <row r="113" spans="1:256" ht="5.0999999999999996" customHeight="1" x14ac:dyDescent="0.2">
      <c r="A113" s="74"/>
      <c r="B113" s="32"/>
      <c r="C113" s="32"/>
      <c r="D113" s="32"/>
      <c r="E113" s="32"/>
      <c r="F113" s="32"/>
      <c r="G113" s="32"/>
      <c r="H113" s="32"/>
      <c r="I113" s="32"/>
      <c r="J113" s="32"/>
      <c r="K113" s="32"/>
      <c r="L113" s="32"/>
      <c r="M113" s="32"/>
      <c r="N113" s="32"/>
      <c r="O113" s="32"/>
      <c r="P113" s="32"/>
      <c r="Q113" s="33"/>
      <c r="R113" s="7"/>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row>
    <row r="114" spans="1:256" ht="8.4499999999999993" customHeight="1" x14ac:dyDescent="0.2">
      <c r="A114" s="152"/>
      <c r="B114" s="16"/>
      <c r="C114" s="16"/>
      <c r="D114" s="16"/>
      <c r="E114" s="151"/>
      <c r="F114" s="151"/>
      <c r="G114" s="151"/>
      <c r="H114" s="151"/>
      <c r="I114" s="151"/>
      <c r="J114" s="151"/>
      <c r="K114" s="151"/>
      <c r="L114" s="151"/>
      <c r="M114" s="151"/>
      <c r="N114" s="48"/>
      <c r="O114" s="48"/>
      <c r="P114" s="48"/>
      <c r="Q114" s="16"/>
      <c r="R114" s="7"/>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row>
    <row r="115" spans="1:256" ht="15" x14ac:dyDescent="0.2">
      <c r="A115" s="100" t="s">
        <v>112</v>
      </c>
      <c r="B115" s="231" t="s">
        <v>113</v>
      </c>
      <c r="C115" s="231"/>
      <c r="D115" s="231"/>
      <c r="E115" s="231"/>
      <c r="F115" s="231"/>
      <c r="G115" s="231"/>
      <c r="H115" s="231"/>
      <c r="I115" s="231"/>
      <c r="J115" s="231"/>
      <c r="K115" s="231"/>
      <c r="L115" s="231"/>
      <c r="M115" s="231"/>
      <c r="N115" s="232">
        <f>MIN(N107:N112)</f>
        <v>0</v>
      </c>
      <c r="O115" s="232"/>
      <c r="P115" s="233"/>
      <c r="Q115" s="75"/>
      <c r="R115" s="11"/>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row>
    <row r="116" spans="1:256" ht="15" x14ac:dyDescent="0.2">
      <c r="A116" s="156" t="s">
        <v>114</v>
      </c>
      <c r="B116" s="234" t="s">
        <v>115</v>
      </c>
      <c r="C116" s="235"/>
      <c r="D116" s="236" t="s">
        <v>116</v>
      </c>
      <c r="E116" s="236"/>
      <c r="F116" s="86"/>
      <c r="G116" s="152"/>
      <c r="H116" s="152"/>
      <c r="I116" s="152"/>
      <c r="J116" s="152"/>
      <c r="K116" s="152"/>
      <c r="L116" s="152"/>
      <c r="M116" s="152"/>
      <c r="N116" s="12"/>
      <c r="O116" s="12"/>
      <c r="P116" s="12"/>
      <c r="Q116" s="28"/>
      <c r="R116" s="11"/>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row>
    <row r="117" spans="1:256" ht="2.25" customHeight="1" x14ac:dyDescent="0.2">
      <c r="A117" s="156"/>
      <c r="B117" s="270"/>
      <c r="C117" s="270"/>
      <c r="D117" s="270"/>
      <c r="E117" s="270"/>
      <c r="F117" s="270"/>
      <c r="G117" s="270"/>
      <c r="H117" s="270"/>
      <c r="I117" s="270"/>
      <c r="J117" s="270"/>
      <c r="K117" s="270"/>
      <c r="L117" s="270"/>
      <c r="M117" s="270"/>
      <c r="N117" s="12"/>
      <c r="O117" s="12"/>
      <c r="P117" s="12"/>
      <c r="Q117" s="28"/>
      <c r="R117" s="11"/>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row>
    <row r="118" spans="1:256" ht="15" x14ac:dyDescent="0.2">
      <c r="A118" s="156"/>
      <c r="B118" s="222" t="s">
        <v>117</v>
      </c>
      <c r="C118" s="195"/>
      <c r="D118" s="195"/>
      <c r="E118" s="195"/>
      <c r="F118" s="195"/>
      <c r="G118" s="195"/>
      <c r="H118" s="195"/>
      <c r="I118" s="195"/>
      <c r="J118" s="195"/>
      <c r="K118" s="152"/>
      <c r="L118" s="152"/>
      <c r="M118" s="152"/>
      <c r="N118" s="237"/>
      <c r="O118" s="237"/>
      <c r="P118" s="238"/>
      <c r="Q118" s="28"/>
      <c r="R118" s="11"/>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row>
    <row r="119" spans="1:256" ht="15" x14ac:dyDescent="0.2">
      <c r="A119" s="15"/>
      <c r="B119" s="222" t="s">
        <v>118</v>
      </c>
      <c r="C119" s="195"/>
      <c r="D119" s="195"/>
      <c r="E119" s="195"/>
      <c r="F119" s="195"/>
      <c r="G119" s="195"/>
      <c r="H119" s="195"/>
      <c r="I119" s="195"/>
      <c r="J119" s="195"/>
      <c r="K119" s="152"/>
      <c r="L119" s="203"/>
      <c r="M119" s="212"/>
      <c r="N119" s="223"/>
      <c r="O119" s="223"/>
      <c r="P119" s="224"/>
      <c r="Q119" s="28"/>
      <c r="R119" s="11"/>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row>
    <row r="120" spans="1:256" ht="15.75" x14ac:dyDescent="0.25">
      <c r="A120" s="101" t="s">
        <v>119</v>
      </c>
      <c r="B120" s="225" t="s">
        <v>120</v>
      </c>
      <c r="C120" s="226"/>
      <c r="D120" s="226"/>
      <c r="E120" s="226"/>
      <c r="F120" s="226"/>
      <c r="G120" s="226"/>
      <c r="H120" s="226"/>
      <c r="I120" s="226"/>
      <c r="J120" s="226"/>
      <c r="K120" s="148"/>
      <c r="L120" s="148"/>
      <c r="M120" s="148"/>
      <c r="N120" s="227">
        <f>(N115-N118+N119)</f>
        <v>0</v>
      </c>
      <c r="O120" s="227"/>
      <c r="P120" s="227"/>
      <c r="Q120" s="28"/>
      <c r="R120" s="11"/>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row>
    <row r="121" spans="1:256" ht="8.1" customHeight="1" x14ac:dyDescent="0.2">
      <c r="A121" s="43"/>
      <c r="B121" s="32"/>
      <c r="C121" s="32"/>
      <c r="D121" s="32"/>
      <c r="E121" s="71"/>
      <c r="F121" s="71"/>
      <c r="G121" s="71"/>
      <c r="H121" s="71"/>
      <c r="I121" s="71"/>
      <c r="J121" s="71"/>
      <c r="K121" s="71"/>
      <c r="L121" s="71"/>
      <c r="M121" s="71"/>
      <c r="N121" s="88"/>
      <c r="O121" s="88"/>
      <c r="P121" s="88"/>
      <c r="Q121" s="33"/>
      <c r="R121" s="7"/>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row>
    <row r="122" spans="1:256" ht="11.1" customHeight="1" x14ac:dyDescent="0.2">
      <c r="A122" s="16"/>
      <c r="B122" s="16"/>
      <c r="C122" s="16"/>
      <c r="D122" s="16"/>
      <c r="E122" s="16"/>
      <c r="F122" s="16"/>
      <c r="G122" s="16"/>
      <c r="H122" s="16"/>
      <c r="I122" s="16"/>
      <c r="J122" s="16"/>
      <c r="K122" s="16"/>
      <c r="L122" s="16"/>
      <c r="M122" s="16"/>
      <c r="N122" s="16"/>
      <c r="O122" s="16"/>
      <c r="P122" s="16"/>
      <c r="Q122" s="16"/>
      <c r="R122" s="7"/>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row>
    <row r="123" spans="1:256" ht="15" x14ac:dyDescent="0.2">
      <c r="A123" s="102" t="s">
        <v>121</v>
      </c>
      <c r="B123" s="289" t="s">
        <v>122</v>
      </c>
      <c r="C123" s="289"/>
      <c r="D123" s="289"/>
      <c r="E123" s="289"/>
      <c r="F123" s="289"/>
      <c r="G123" s="289"/>
      <c r="H123" s="289"/>
      <c r="I123" s="289"/>
      <c r="J123" s="289"/>
      <c r="K123" s="289"/>
      <c r="L123" s="289"/>
      <c r="M123" s="289"/>
      <c r="N123" s="289"/>
      <c r="O123" s="76"/>
      <c r="P123" s="76"/>
      <c r="Q123" s="39"/>
      <c r="R123" s="11"/>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row>
    <row r="124" spans="1:256" x14ac:dyDescent="0.2">
      <c r="A124" s="77"/>
      <c r="B124" s="131" t="s">
        <v>123</v>
      </c>
      <c r="C124" s="131"/>
      <c r="D124" s="131"/>
      <c r="E124" s="131"/>
      <c r="F124" s="131"/>
      <c r="G124" s="132"/>
      <c r="H124" s="132"/>
      <c r="I124" s="132"/>
      <c r="J124" s="132"/>
      <c r="K124" s="132"/>
      <c r="L124" s="132"/>
      <c r="M124" s="132"/>
      <c r="N124" s="132"/>
      <c r="O124" s="133"/>
      <c r="P124" s="133"/>
      <c r="Q124" s="134"/>
      <c r="R124" s="1"/>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row>
    <row r="125" spans="1:256" ht="15" x14ac:dyDescent="0.2">
      <c r="A125" s="77"/>
      <c r="B125" s="242">
        <f>MIN(N112,N115)</f>
        <v>0</v>
      </c>
      <c r="C125" s="242"/>
      <c r="D125" s="249"/>
      <c r="E125" s="143" t="s">
        <v>16</v>
      </c>
      <c r="F125" s="345">
        <f>SUM(N55)</f>
        <v>0</v>
      </c>
      <c r="G125" s="345"/>
      <c r="H125" s="345"/>
      <c r="I125" s="29" t="s">
        <v>9</v>
      </c>
      <c r="J125" s="20">
        <v>1000</v>
      </c>
      <c r="K125" s="21"/>
      <c r="L125" s="203" t="s">
        <v>10</v>
      </c>
      <c r="M125" s="204"/>
      <c r="N125" s="298" t="e">
        <f>SUM(B125/F125*J125)</f>
        <v>#DIV/0!</v>
      </c>
      <c r="O125" s="298"/>
      <c r="P125" s="298"/>
      <c r="Q125" s="17"/>
      <c r="R125" s="11"/>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row>
    <row r="126" spans="1:256" ht="14.1" customHeight="1" x14ac:dyDescent="0.2">
      <c r="A126" s="77"/>
      <c r="B126" s="294" t="s">
        <v>124</v>
      </c>
      <c r="C126" s="294"/>
      <c r="D126" s="294"/>
      <c r="E126" s="143"/>
      <c r="F126" s="294" t="s">
        <v>125</v>
      </c>
      <c r="G126" s="294"/>
      <c r="H126" s="294"/>
      <c r="I126" s="29"/>
      <c r="J126" s="21"/>
      <c r="K126" s="21"/>
      <c r="L126" s="143"/>
      <c r="M126" s="144"/>
      <c r="N126" s="347" t="s">
        <v>126</v>
      </c>
      <c r="O126" s="347"/>
      <c r="P126" s="347"/>
      <c r="Q126" s="17"/>
      <c r="R126" s="11"/>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row>
    <row r="127" spans="1:256" ht="7.5" hidden="1" customHeight="1" x14ac:dyDescent="0.2">
      <c r="A127" s="78"/>
      <c r="B127" s="150"/>
      <c r="C127" s="150"/>
      <c r="D127" s="150"/>
      <c r="E127" s="157"/>
      <c r="F127" s="150"/>
      <c r="G127" s="150"/>
      <c r="H127" s="150"/>
      <c r="I127" s="79"/>
      <c r="J127" s="20"/>
      <c r="K127" s="20"/>
      <c r="L127" s="157"/>
      <c r="M127" s="80"/>
      <c r="N127" s="161"/>
      <c r="O127" s="161"/>
      <c r="P127" s="161"/>
      <c r="Q127" s="33"/>
      <c r="R127" s="11"/>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row>
    <row r="128" spans="1:256" ht="9.6" customHeight="1" x14ac:dyDescent="0.2">
      <c r="A128" s="13"/>
      <c r="B128" s="13"/>
      <c r="C128" s="13"/>
      <c r="D128" s="13"/>
      <c r="E128" s="13"/>
      <c r="F128" s="13"/>
      <c r="G128" s="13"/>
      <c r="H128" s="13"/>
      <c r="I128" s="13"/>
      <c r="J128" s="13"/>
      <c r="K128" s="13"/>
      <c r="L128" s="13"/>
      <c r="M128" s="13"/>
      <c r="N128" s="13"/>
      <c r="O128" s="13"/>
      <c r="P128" s="13"/>
      <c r="Q128" s="16"/>
      <c r="R128" s="11"/>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row>
    <row r="129" spans="1:256" ht="15" x14ac:dyDescent="0.2">
      <c r="A129" s="123" t="s">
        <v>127</v>
      </c>
      <c r="B129" s="343" t="s">
        <v>128</v>
      </c>
      <c r="C129" s="244"/>
      <c r="D129" s="244"/>
      <c r="E129" s="244"/>
      <c r="F129" s="244"/>
      <c r="G129" s="244"/>
      <c r="H129" s="244"/>
      <c r="I129" s="244"/>
      <c r="J129" s="244"/>
      <c r="K129" s="244"/>
      <c r="L129" s="244"/>
      <c r="M129" s="244"/>
      <c r="N129" s="244"/>
      <c r="O129" s="244"/>
      <c r="P129" s="244"/>
      <c r="Q129" s="344"/>
      <c r="R129" s="11"/>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row>
    <row r="130" spans="1:256" ht="15" x14ac:dyDescent="0.2">
      <c r="A130" s="81"/>
      <c r="B130" s="16" t="s">
        <v>129</v>
      </c>
      <c r="C130" s="152"/>
      <c r="D130" s="152"/>
      <c r="E130" s="152"/>
      <c r="F130" s="152"/>
      <c r="G130" s="152"/>
      <c r="H130" s="152"/>
      <c r="I130" s="152"/>
      <c r="J130" s="152"/>
      <c r="K130" s="152"/>
      <c r="L130" s="152"/>
      <c r="M130" s="152"/>
      <c r="N130" s="152"/>
      <c r="O130" s="16"/>
      <c r="P130" s="16"/>
      <c r="Q130" s="17"/>
      <c r="R130" s="11"/>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row>
    <row r="131" spans="1:256" ht="15" x14ac:dyDescent="0.2">
      <c r="A131" s="81"/>
      <c r="B131" s="242">
        <f>MIN(N112,N120)</f>
        <v>0</v>
      </c>
      <c r="C131" s="242"/>
      <c r="D131" s="242"/>
      <c r="E131" s="143" t="s">
        <v>16</v>
      </c>
      <c r="F131" s="345">
        <f>SUM(N55)</f>
        <v>0</v>
      </c>
      <c r="G131" s="345"/>
      <c r="H131" s="345"/>
      <c r="I131" s="29" t="s">
        <v>9</v>
      </c>
      <c r="J131" s="20">
        <v>1000</v>
      </c>
      <c r="K131" s="21"/>
      <c r="L131" s="143" t="s">
        <v>10</v>
      </c>
      <c r="M131" s="144"/>
      <c r="N131" s="298" t="e">
        <f>SUM(B131/F131*J131)</f>
        <v>#DIV/0!</v>
      </c>
      <c r="O131" s="298"/>
      <c r="P131" s="298"/>
      <c r="Q131" s="82"/>
      <c r="R131" s="11"/>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row>
    <row r="132" spans="1:256" ht="14.85" customHeight="1" x14ac:dyDescent="0.2">
      <c r="A132" s="175"/>
      <c r="B132" s="239" t="s">
        <v>130</v>
      </c>
      <c r="C132" s="239"/>
      <c r="D132" s="239"/>
      <c r="E132" s="157"/>
      <c r="F132" s="239" t="s">
        <v>131</v>
      </c>
      <c r="G132" s="239"/>
      <c r="H132" s="239"/>
      <c r="I132" s="79"/>
      <c r="J132" s="20"/>
      <c r="K132" s="20"/>
      <c r="L132" s="157"/>
      <c r="M132" s="80"/>
      <c r="N132" s="346" t="s">
        <v>132</v>
      </c>
      <c r="O132" s="346"/>
      <c r="P132" s="346"/>
      <c r="Q132" s="83"/>
      <c r="R132" s="11"/>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row>
    <row r="133" spans="1:256" ht="17.45" customHeight="1" x14ac:dyDescent="0.2">
      <c r="A133" s="123" t="s">
        <v>133</v>
      </c>
      <c r="B133" s="337" t="s">
        <v>134</v>
      </c>
      <c r="C133" s="337"/>
      <c r="D133" s="337"/>
      <c r="E133" s="337"/>
      <c r="F133" s="337"/>
      <c r="G133" s="337"/>
      <c r="H133" s="337"/>
      <c r="I133" s="337"/>
      <c r="J133" s="337"/>
      <c r="K133" s="337"/>
      <c r="L133" s="337"/>
      <c r="M133" s="337"/>
      <c r="N133" s="337"/>
      <c r="O133" s="337"/>
      <c r="P133" s="337"/>
      <c r="Q133" s="39"/>
      <c r="R133" s="7"/>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row>
    <row r="134" spans="1:256" ht="17.45" customHeight="1" x14ac:dyDescent="0.2">
      <c r="A134" s="109" t="s">
        <v>135</v>
      </c>
      <c r="B134" s="216"/>
      <c r="C134" s="216"/>
      <c r="D134" s="216"/>
      <c r="E134" s="216"/>
      <c r="F134" s="93" t="s">
        <v>136</v>
      </c>
      <c r="G134" s="91"/>
      <c r="H134" s="338"/>
      <c r="I134" s="338"/>
      <c r="J134" s="338"/>
      <c r="K134" s="338"/>
      <c r="L134" s="338"/>
      <c r="M134" s="110"/>
      <c r="N134" s="176"/>
      <c r="O134" s="176"/>
      <c r="P134" s="176"/>
      <c r="Q134" s="177"/>
      <c r="R134" s="1"/>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10"/>
      <c r="DI134" s="110"/>
      <c r="DJ134" s="110"/>
      <c r="DK134" s="110"/>
      <c r="DL134" s="110"/>
      <c r="DM134" s="110"/>
      <c r="DN134" s="110"/>
      <c r="DO134" s="110"/>
      <c r="DP134" s="110"/>
      <c r="DQ134" s="110"/>
      <c r="DR134" s="110"/>
      <c r="DS134" s="110"/>
      <c r="DT134" s="110"/>
      <c r="DU134" s="110"/>
      <c r="DV134" s="110"/>
      <c r="DW134" s="110"/>
      <c r="DX134" s="110"/>
      <c r="DY134" s="110"/>
      <c r="DZ134" s="110"/>
      <c r="EA134" s="110"/>
      <c r="EB134" s="110"/>
      <c r="EC134" s="110"/>
      <c r="ED134" s="110"/>
      <c r="EE134" s="110"/>
      <c r="EF134" s="110"/>
      <c r="EG134" s="110"/>
      <c r="EH134" s="110"/>
      <c r="EI134" s="110"/>
      <c r="EJ134" s="110"/>
      <c r="EK134" s="110"/>
      <c r="EL134" s="110"/>
      <c r="EM134" s="110"/>
      <c r="EN134" s="110"/>
      <c r="EO134" s="110"/>
      <c r="EP134" s="110"/>
      <c r="EQ134" s="110"/>
      <c r="ER134" s="110"/>
      <c r="ES134" s="110"/>
      <c r="ET134" s="110"/>
      <c r="EU134" s="110"/>
      <c r="EV134" s="110"/>
      <c r="EW134" s="110"/>
      <c r="EX134" s="110"/>
      <c r="EY134" s="110"/>
      <c r="EZ134" s="110"/>
      <c r="FA134" s="110"/>
      <c r="FB134" s="110"/>
      <c r="FC134" s="110"/>
      <c r="FD134" s="110"/>
      <c r="FE134" s="110"/>
      <c r="FF134" s="110"/>
      <c r="FG134" s="110"/>
      <c r="FH134" s="110"/>
      <c r="FI134" s="110"/>
      <c r="FJ134" s="110"/>
      <c r="FK134" s="110"/>
      <c r="FL134" s="110"/>
      <c r="FM134" s="110"/>
      <c r="FN134" s="110"/>
      <c r="FO134" s="110"/>
      <c r="FP134" s="110"/>
      <c r="FQ134" s="110"/>
      <c r="FR134" s="110"/>
      <c r="FS134" s="110"/>
      <c r="FT134" s="110"/>
      <c r="FU134" s="110"/>
      <c r="FV134" s="110"/>
      <c r="FW134" s="110"/>
      <c r="FX134" s="110"/>
      <c r="FY134" s="110"/>
      <c r="FZ134" s="110"/>
      <c r="GA134" s="110"/>
      <c r="GB134" s="110"/>
      <c r="GC134" s="110"/>
      <c r="GD134" s="110"/>
      <c r="GE134" s="110"/>
      <c r="GF134" s="110"/>
      <c r="GG134" s="110"/>
      <c r="GH134" s="110"/>
      <c r="GI134" s="110"/>
      <c r="GJ134" s="110"/>
      <c r="GK134" s="110"/>
      <c r="GL134" s="110"/>
      <c r="GM134" s="110"/>
      <c r="GN134" s="110"/>
      <c r="GO134" s="110"/>
      <c r="GP134" s="110"/>
      <c r="GQ134" s="110"/>
      <c r="GR134" s="110"/>
      <c r="GS134" s="110"/>
      <c r="GT134" s="110"/>
      <c r="GU134" s="110"/>
      <c r="GV134" s="110"/>
      <c r="GW134" s="110"/>
      <c r="GX134" s="110"/>
      <c r="GY134" s="110"/>
      <c r="GZ134" s="110"/>
      <c r="HA134" s="110"/>
      <c r="HB134" s="110"/>
      <c r="HC134" s="110"/>
      <c r="HD134" s="110"/>
      <c r="HE134" s="110"/>
      <c r="HF134" s="110"/>
      <c r="HG134" s="110"/>
      <c r="HH134" s="110"/>
      <c r="HI134" s="110"/>
      <c r="HJ134" s="110"/>
      <c r="HK134" s="110"/>
      <c r="HL134" s="110"/>
      <c r="HM134" s="110"/>
      <c r="HN134" s="110"/>
      <c r="HO134" s="110"/>
      <c r="HP134" s="110"/>
      <c r="HQ134" s="110"/>
      <c r="HR134" s="110"/>
      <c r="HS134" s="110"/>
      <c r="HT134" s="110"/>
      <c r="HU134" s="110"/>
      <c r="HV134" s="110"/>
      <c r="HW134" s="110"/>
      <c r="HX134" s="110"/>
      <c r="HY134" s="110"/>
      <c r="HZ134" s="110"/>
      <c r="IA134" s="110"/>
      <c r="IB134" s="110"/>
      <c r="IC134" s="110"/>
      <c r="ID134" s="110"/>
      <c r="IE134" s="110"/>
      <c r="IF134" s="110"/>
      <c r="IG134" s="110"/>
      <c r="IH134" s="110"/>
      <c r="II134" s="110"/>
      <c r="IJ134" s="110"/>
      <c r="IK134" s="110"/>
      <c r="IL134" s="110"/>
      <c r="IM134" s="110"/>
      <c r="IN134" s="110"/>
      <c r="IO134" s="110"/>
      <c r="IP134" s="110"/>
      <c r="IQ134" s="110"/>
      <c r="IR134" s="110"/>
      <c r="IS134" s="110"/>
      <c r="IT134" s="110"/>
      <c r="IU134" s="110"/>
      <c r="IV134" s="110"/>
    </row>
    <row r="135" spans="1:256" x14ac:dyDescent="0.2">
      <c r="A135" s="109"/>
      <c r="B135" s="339" t="s">
        <v>137</v>
      </c>
      <c r="C135" s="339"/>
      <c r="D135" s="339"/>
      <c r="E135" s="339"/>
      <c r="F135" s="159"/>
      <c r="G135" s="159"/>
      <c r="H135" s="110" t="s">
        <v>138</v>
      </c>
      <c r="I135" s="23"/>
      <c r="J135" s="92"/>
      <c r="K135" s="92"/>
      <c r="L135" s="110"/>
      <c r="M135" s="110"/>
      <c r="N135" s="340"/>
      <c r="O135" s="340"/>
      <c r="P135" s="340"/>
      <c r="Q135" s="177"/>
      <c r="R135" s="1"/>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c r="CT135" s="142"/>
      <c r="CU135" s="142"/>
      <c r="CV135" s="142"/>
      <c r="CW135" s="142"/>
      <c r="CX135" s="142"/>
      <c r="CY135" s="142"/>
      <c r="CZ135" s="142"/>
      <c r="DA135" s="142"/>
      <c r="DB135" s="142"/>
      <c r="DC135" s="142"/>
      <c r="DD135" s="142"/>
      <c r="DE135" s="142"/>
      <c r="DF135" s="142"/>
      <c r="DG135" s="142"/>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0"/>
      <c r="FU135" s="110"/>
      <c r="FV135" s="110"/>
      <c r="FW135" s="110"/>
      <c r="FX135" s="110"/>
      <c r="FY135" s="110"/>
      <c r="FZ135" s="110"/>
      <c r="GA135" s="110"/>
      <c r="GB135" s="110"/>
      <c r="GC135" s="110"/>
      <c r="GD135" s="110"/>
      <c r="GE135" s="110"/>
      <c r="GF135" s="110"/>
      <c r="GG135" s="110"/>
      <c r="GH135" s="110"/>
      <c r="GI135" s="110"/>
      <c r="GJ135" s="110"/>
      <c r="GK135" s="110"/>
      <c r="GL135" s="110"/>
      <c r="GM135" s="110"/>
      <c r="GN135" s="110"/>
      <c r="GO135" s="110"/>
      <c r="GP135" s="110"/>
      <c r="GQ135" s="110"/>
      <c r="GR135" s="110"/>
      <c r="GS135" s="110"/>
      <c r="GT135" s="110"/>
      <c r="GU135" s="110"/>
      <c r="GV135" s="110"/>
      <c r="GW135" s="110"/>
      <c r="GX135" s="110"/>
      <c r="GY135" s="110"/>
      <c r="GZ135" s="110"/>
      <c r="HA135" s="110"/>
      <c r="HB135" s="110"/>
      <c r="HC135" s="110"/>
      <c r="HD135" s="110"/>
      <c r="HE135" s="110"/>
      <c r="HF135" s="110"/>
      <c r="HG135" s="110"/>
      <c r="HH135" s="110"/>
      <c r="HI135" s="110"/>
      <c r="HJ135" s="110"/>
      <c r="HK135" s="110"/>
      <c r="HL135" s="110"/>
      <c r="HM135" s="110"/>
      <c r="HN135" s="110"/>
      <c r="HO135" s="110"/>
      <c r="HP135" s="110"/>
      <c r="HQ135" s="110"/>
      <c r="HR135" s="110"/>
      <c r="HS135" s="110"/>
      <c r="HT135" s="110"/>
      <c r="HU135" s="110"/>
      <c r="HV135" s="110"/>
      <c r="HW135" s="110"/>
      <c r="HX135" s="110"/>
      <c r="HY135" s="110"/>
      <c r="HZ135" s="110"/>
      <c r="IA135" s="110"/>
      <c r="IB135" s="110"/>
      <c r="IC135" s="110"/>
      <c r="ID135" s="110"/>
      <c r="IE135" s="110"/>
      <c r="IF135" s="110"/>
      <c r="IG135" s="110"/>
      <c r="IH135" s="110"/>
      <c r="II135" s="110"/>
      <c r="IJ135" s="110"/>
      <c r="IK135" s="110"/>
      <c r="IL135" s="110"/>
      <c r="IM135" s="110"/>
      <c r="IN135" s="110"/>
      <c r="IO135" s="110"/>
      <c r="IP135" s="110"/>
      <c r="IQ135" s="110"/>
      <c r="IR135" s="110"/>
      <c r="IS135" s="110"/>
      <c r="IT135" s="110"/>
      <c r="IU135" s="110"/>
      <c r="IV135" s="110"/>
    </row>
    <row r="136" spans="1:256" ht="5.45" customHeight="1" x14ac:dyDescent="0.2">
      <c r="A136" s="109"/>
      <c r="B136" s="341"/>
      <c r="C136" s="340"/>
      <c r="D136" s="340"/>
      <c r="E136" s="340"/>
      <c r="F136" s="110"/>
      <c r="G136" s="110"/>
      <c r="H136" s="342"/>
      <c r="I136" s="342"/>
      <c r="J136" s="342"/>
      <c r="K136" s="342"/>
      <c r="L136" s="342"/>
      <c r="M136" s="110"/>
      <c r="N136" s="110"/>
      <c r="O136" s="110"/>
      <c r="P136" s="110"/>
      <c r="Q136" s="177"/>
      <c r="R136" s="1"/>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2"/>
      <c r="CN136" s="142"/>
      <c r="CO136" s="142"/>
      <c r="CP136" s="142"/>
      <c r="CQ136" s="142"/>
      <c r="CR136" s="142"/>
      <c r="CS136" s="142"/>
      <c r="CT136" s="142"/>
      <c r="CU136" s="142"/>
      <c r="CV136" s="142"/>
      <c r="CW136" s="142"/>
      <c r="CX136" s="142"/>
      <c r="CY136" s="142"/>
      <c r="CZ136" s="142"/>
      <c r="DA136" s="142"/>
      <c r="DB136" s="142"/>
      <c r="DC136" s="142"/>
      <c r="DD136" s="142"/>
      <c r="DE136" s="142"/>
      <c r="DF136" s="142"/>
      <c r="DG136" s="142"/>
      <c r="DH136" s="110"/>
      <c r="DI136" s="110"/>
      <c r="DJ136" s="110"/>
      <c r="DK136" s="110"/>
      <c r="DL136" s="110"/>
      <c r="DM136" s="110"/>
      <c r="DN136" s="110"/>
      <c r="DO136" s="110"/>
      <c r="DP136" s="110"/>
      <c r="DQ136" s="110"/>
      <c r="DR136" s="110"/>
      <c r="DS136" s="110"/>
      <c r="DT136" s="110"/>
      <c r="DU136" s="110"/>
      <c r="DV136" s="110"/>
      <c r="DW136" s="110"/>
      <c r="DX136" s="110"/>
      <c r="DY136" s="110"/>
      <c r="DZ136" s="110"/>
      <c r="EA136" s="110"/>
      <c r="EB136" s="110"/>
      <c r="EC136" s="110"/>
      <c r="ED136" s="110"/>
      <c r="EE136" s="110"/>
      <c r="EF136" s="110"/>
      <c r="EG136" s="110"/>
      <c r="EH136" s="110"/>
      <c r="EI136" s="110"/>
      <c r="EJ136" s="110"/>
      <c r="EK136" s="110"/>
      <c r="EL136" s="110"/>
      <c r="EM136" s="110"/>
      <c r="EN136" s="110"/>
      <c r="EO136" s="110"/>
      <c r="EP136" s="110"/>
      <c r="EQ136" s="110"/>
      <c r="ER136" s="110"/>
      <c r="ES136" s="110"/>
      <c r="ET136" s="110"/>
      <c r="EU136" s="110"/>
      <c r="EV136" s="110"/>
      <c r="EW136" s="110"/>
      <c r="EX136" s="110"/>
      <c r="EY136" s="110"/>
      <c r="EZ136" s="110"/>
      <c r="FA136" s="110"/>
      <c r="FB136" s="110"/>
      <c r="FC136" s="110"/>
      <c r="FD136" s="110"/>
      <c r="FE136" s="110"/>
      <c r="FF136" s="110"/>
      <c r="FG136" s="110"/>
      <c r="FH136" s="110"/>
      <c r="FI136" s="110"/>
      <c r="FJ136" s="110"/>
      <c r="FK136" s="110"/>
      <c r="FL136" s="110"/>
      <c r="FM136" s="110"/>
      <c r="FN136" s="110"/>
      <c r="FO136" s="110"/>
      <c r="FP136" s="110"/>
      <c r="FQ136" s="110"/>
      <c r="FR136" s="110"/>
      <c r="FS136" s="110"/>
      <c r="FT136" s="110"/>
      <c r="FU136" s="110"/>
      <c r="FV136" s="110"/>
      <c r="FW136" s="110"/>
      <c r="FX136" s="110"/>
      <c r="FY136" s="110"/>
      <c r="FZ136" s="110"/>
      <c r="GA136" s="110"/>
      <c r="GB136" s="110"/>
      <c r="GC136" s="110"/>
      <c r="GD136" s="110"/>
      <c r="GE136" s="110"/>
      <c r="GF136" s="110"/>
      <c r="GG136" s="110"/>
      <c r="GH136" s="110"/>
      <c r="GI136" s="110"/>
      <c r="GJ136" s="110"/>
      <c r="GK136" s="110"/>
      <c r="GL136" s="110"/>
      <c r="GM136" s="110"/>
      <c r="GN136" s="110"/>
      <c r="GO136" s="110"/>
      <c r="GP136" s="110"/>
      <c r="GQ136" s="110"/>
      <c r="GR136" s="110"/>
      <c r="GS136" s="110"/>
      <c r="GT136" s="110"/>
      <c r="GU136" s="110"/>
      <c r="GV136" s="110"/>
      <c r="GW136" s="110"/>
      <c r="GX136" s="110"/>
      <c r="GY136" s="110"/>
      <c r="GZ136" s="110"/>
      <c r="HA136" s="110"/>
      <c r="HB136" s="110"/>
      <c r="HC136" s="110"/>
      <c r="HD136" s="110"/>
      <c r="HE136" s="110"/>
      <c r="HF136" s="110"/>
      <c r="HG136" s="110"/>
      <c r="HH136" s="110"/>
      <c r="HI136" s="110"/>
      <c r="HJ136" s="110"/>
      <c r="HK136" s="110"/>
      <c r="HL136" s="110"/>
      <c r="HM136" s="110"/>
      <c r="HN136" s="110"/>
      <c r="HO136" s="110"/>
      <c r="HP136" s="110"/>
      <c r="HQ136" s="110"/>
      <c r="HR136" s="110"/>
      <c r="HS136" s="110"/>
      <c r="HT136" s="110"/>
      <c r="HU136" s="110"/>
      <c r="HV136" s="110"/>
      <c r="HW136" s="110"/>
      <c r="HX136" s="110"/>
      <c r="HY136" s="110"/>
      <c r="HZ136" s="110"/>
      <c r="IA136" s="110"/>
      <c r="IB136" s="110"/>
      <c r="IC136" s="110"/>
      <c r="ID136" s="110"/>
      <c r="IE136" s="110"/>
      <c r="IF136" s="110"/>
      <c r="IG136" s="110"/>
      <c r="IH136" s="110"/>
      <c r="II136" s="110"/>
      <c r="IJ136" s="110"/>
      <c r="IK136" s="110"/>
      <c r="IL136" s="110"/>
      <c r="IM136" s="110"/>
      <c r="IN136" s="110"/>
      <c r="IO136" s="110"/>
      <c r="IP136" s="110"/>
      <c r="IQ136" s="110"/>
      <c r="IR136" s="110"/>
      <c r="IS136" s="110"/>
      <c r="IT136" s="110"/>
      <c r="IU136" s="110"/>
      <c r="IV136" s="110"/>
    </row>
    <row r="137" spans="1:256" ht="15" x14ac:dyDescent="0.2">
      <c r="A137" s="109" t="s">
        <v>139</v>
      </c>
      <c r="B137" s="208">
        <f>(B131+B134-H134)</f>
        <v>0</v>
      </c>
      <c r="C137" s="209"/>
      <c r="D137" s="209"/>
      <c r="E137" s="143" t="s">
        <v>16</v>
      </c>
      <c r="F137" s="335">
        <f>SUM(N55)</f>
        <v>0</v>
      </c>
      <c r="G137" s="335"/>
      <c r="H137" s="335"/>
      <c r="I137" s="29" t="s">
        <v>9</v>
      </c>
      <c r="J137" s="20">
        <v>1000</v>
      </c>
      <c r="K137" s="110"/>
      <c r="L137" s="143" t="s">
        <v>10</v>
      </c>
      <c r="M137" s="110"/>
      <c r="N137" s="303" t="e">
        <f>SUM(B137/F137*J137)</f>
        <v>#DIV/0!</v>
      </c>
      <c r="O137" s="303"/>
      <c r="P137" s="303"/>
      <c r="Q137" s="177"/>
      <c r="R137" s="1"/>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c r="CV137" s="142"/>
      <c r="CW137" s="142"/>
      <c r="CX137" s="142"/>
      <c r="CY137" s="142"/>
      <c r="CZ137" s="142"/>
      <c r="DA137" s="142"/>
      <c r="DB137" s="142"/>
      <c r="DC137" s="142"/>
      <c r="DD137" s="142"/>
      <c r="DE137" s="142"/>
      <c r="DF137" s="142"/>
      <c r="DG137" s="142"/>
      <c r="DH137" s="110"/>
      <c r="DI137" s="110"/>
      <c r="DJ137" s="110"/>
      <c r="DK137" s="110"/>
      <c r="DL137" s="110"/>
      <c r="DM137" s="110"/>
      <c r="DN137" s="110"/>
      <c r="DO137" s="110"/>
      <c r="DP137" s="110"/>
      <c r="DQ137" s="110"/>
      <c r="DR137" s="110"/>
      <c r="DS137" s="110"/>
      <c r="DT137" s="110"/>
      <c r="DU137" s="110"/>
      <c r="DV137" s="110"/>
      <c r="DW137" s="110"/>
      <c r="DX137" s="110"/>
      <c r="DY137" s="110"/>
      <c r="DZ137" s="110"/>
      <c r="EA137" s="110"/>
      <c r="EB137" s="110"/>
      <c r="EC137" s="110"/>
      <c r="ED137" s="110"/>
      <c r="EE137" s="110"/>
      <c r="EF137" s="110"/>
      <c r="EG137" s="110"/>
      <c r="EH137" s="110"/>
      <c r="EI137" s="110"/>
      <c r="EJ137" s="110"/>
      <c r="EK137" s="110"/>
      <c r="EL137" s="110"/>
      <c r="EM137" s="110"/>
      <c r="EN137" s="110"/>
      <c r="EO137" s="110"/>
      <c r="EP137" s="110"/>
      <c r="EQ137" s="110"/>
      <c r="ER137" s="110"/>
      <c r="ES137" s="110"/>
      <c r="ET137" s="110"/>
      <c r="EU137" s="110"/>
      <c r="EV137" s="110"/>
      <c r="EW137" s="110"/>
      <c r="EX137" s="110"/>
      <c r="EY137" s="110"/>
      <c r="EZ137" s="110"/>
      <c r="FA137" s="110"/>
      <c r="FB137" s="110"/>
      <c r="FC137" s="110"/>
      <c r="FD137" s="110"/>
      <c r="FE137" s="110"/>
      <c r="FF137" s="110"/>
      <c r="FG137" s="110"/>
      <c r="FH137" s="110"/>
      <c r="FI137" s="110"/>
      <c r="FJ137" s="110"/>
      <c r="FK137" s="110"/>
      <c r="FL137" s="110"/>
      <c r="FM137" s="110"/>
      <c r="FN137" s="110"/>
      <c r="FO137" s="110"/>
      <c r="FP137" s="110"/>
      <c r="FQ137" s="110"/>
      <c r="FR137" s="110"/>
      <c r="FS137" s="110"/>
      <c r="FT137" s="110"/>
      <c r="FU137" s="110"/>
      <c r="FV137" s="110"/>
      <c r="FW137" s="110"/>
      <c r="FX137" s="110"/>
      <c r="FY137" s="110"/>
      <c r="FZ137" s="110"/>
      <c r="GA137" s="110"/>
      <c r="GB137" s="110"/>
      <c r="GC137" s="110"/>
      <c r="GD137" s="110"/>
      <c r="GE137" s="110"/>
      <c r="GF137" s="110"/>
      <c r="GG137" s="110"/>
      <c r="GH137" s="110"/>
      <c r="GI137" s="110"/>
      <c r="GJ137" s="110"/>
      <c r="GK137" s="110"/>
      <c r="GL137" s="110"/>
      <c r="GM137" s="110"/>
      <c r="GN137" s="110"/>
      <c r="GO137" s="110"/>
      <c r="GP137" s="110"/>
      <c r="GQ137" s="110"/>
      <c r="GR137" s="110"/>
      <c r="GS137" s="110"/>
      <c r="GT137" s="110"/>
      <c r="GU137" s="110"/>
      <c r="GV137" s="110"/>
      <c r="GW137" s="110"/>
      <c r="GX137" s="110"/>
      <c r="GY137" s="110"/>
      <c r="GZ137" s="110"/>
      <c r="HA137" s="110"/>
      <c r="HB137" s="110"/>
      <c r="HC137" s="110"/>
      <c r="HD137" s="110"/>
      <c r="HE137" s="110"/>
      <c r="HF137" s="110"/>
      <c r="HG137" s="110"/>
      <c r="HH137" s="110"/>
      <c r="HI137" s="110"/>
      <c r="HJ137" s="110"/>
      <c r="HK137" s="110"/>
      <c r="HL137" s="110"/>
      <c r="HM137" s="110"/>
      <c r="HN137" s="110"/>
      <c r="HO137" s="110"/>
      <c r="HP137" s="110"/>
      <c r="HQ137" s="110"/>
      <c r="HR137" s="110"/>
      <c r="HS137" s="110"/>
      <c r="HT137" s="110"/>
      <c r="HU137" s="110"/>
      <c r="HV137" s="110"/>
      <c r="HW137" s="110"/>
      <c r="HX137" s="110"/>
      <c r="HY137" s="110"/>
      <c r="HZ137" s="110"/>
      <c r="IA137" s="110"/>
      <c r="IB137" s="110"/>
      <c r="IC137" s="110"/>
      <c r="ID137" s="110"/>
      <c r="IE137" s="110"/>
      <c r="IF137" s="110"/>
      <c r="IG137" s="110"/>
      <c r="IH137" s="110"/>
      <c r="II137" s="110"/>
      <c r="IJ137" s="110"/>
      <c r="IK137" s="110"/>
      <c r="IL137" s="110"/>
      <c r="IM137" s="110"/>
      <c r="IN137" s="110"/>
      <c r="IO137" s="110"/>
      <c r="IP137" s="110"/>
      <c r="IQ137" s="110"/>
      <c r="IR137" s="110"/>
      <c r="IS137" s="110"/>
      <c r="IT137" s="110"/>
      <c r="IU137" s="110"/>
      <c r="IV137" s="110"/>
    </row>
    <row r="138" spans="1:256" x14ac:dyDescent="0.2">
      <c r="A138" s="178"/>
      <c r="B138" s="336" t="s">
        <v>140</v>
      </c>
      <c r="C138" s="336"/>
      <c r="D138" s="336"/>
      <c r="E138" s="179"/>
      <c r="F138" s="239" t="s">
        <v>131</v>
      </c>
      <c r="G138" s="239"/>
      <c r="H138" s="239"/>
      <c r="I138" s="179"/>
      <c r="J138" s="179"/>
      <c r="K138" s="179"/>
      <c r="L138" s="179"/>
      <c r="M138" s="179"/>
      <c r="N138" s="336" t="s">
        <v>141</v>
      </c>
      <c r="O138" s="336"/>
      <c r="P138" s="336"/>
      <c r="Q138" s="180"/>
      <c r="R138" s="1"/>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c r="CT138" s="142"/>
      <c r="CU138" s="142"/>
      <c r="CV138" s="142"/>
      <c r="CW138" s="142"/>
      <c r="CX138" s="142"/>
      <c r="CY138" s="142"/>
      <c r="CZ138" s="142"/>
      <c r="DA138" s="142"/>
      <c r="DB138" s="142"/>
      <c r="DC138" s="142"/>
      <c r="DD138" s="142"/>
      <c r="DE138" s="142"/>
      <c r="DF138" s="142"/>
      <c r="DG138" s="142"/>
      <c r="DH138" s="110"/>
      <c r="DI138" s="110"/>
      <c r="DJ138" s="110"/>
      <c r="DK138" s="110"/>
      <c r="DL138" s="110"/>
      <c r="DM138" s="110"/>
      <c r="DN138" s="110"/>
      <c r="DO138" s="110"/>
      <c r="DP138" s="110"/>
      <c r="DQ138" s="110"/>
      <c r="DR138" s="110"/>
      <c r="DS138" s="110"/>
      <c r="DT138" s="110"/>
      <c r="DU138" s="110"/>
      <c r="DV138" s="110"/>
      <c r="DW138" s="110"/>
      <c r="DX138" s="110"/>
      <c r="DY138" s="110"/>
      <c r="DZ138" s="110"/>
      <c r="EA138" s="110"/>
      <c r="EB138" s="110"/>
      <c r="EC138" s="110"/>
      <c r="ED138" s="110"/>
      <c r="EE138" s="110"/>
      <c r="EF138" s="110"/>
      <c r="EG138" s="110"/>
      <c r="EH138" s="110"/>
      <c r="EI138" s="110"/>
      <c r="EJ138" s="110"/>
      <c r="EK138" s="110"/>
      <c r="EL138" s="110"/>
      <c r="EM138" s="110"/>
      <c r="EN138" s="110"/>
      <c r="EO138" s="110"/>
      <c r="EP138" s="110"/>
      <c r="EQ138" s="110"/>
      <c r="ER138" s="110"/>
      <c r="ES138" s="110"/>
      <c r="ET138" s="110"/>
      <c r="EU138" s="110"/>
      <c r="EV138" s="110"/>
      <c r="EW138" s="110"/>
      <c r="EX138" s="110"/>
      <c r="EY138" s="110"/>
      <c r="EZ138" s="110"/>
      <c r="FA138" s="110"/>
      <c r="FB138" s="110"/>
      <c r="FC138" s="110"/>
      <c r="FD138" s="110"/>
      <c r="FE138" s="110"/>
      <c r="FF138" s="110"/>
      <c r="FG138" s="110"/>
      <c r="FH138" s="110"/>
      <c r="FI138" s="110"/>
      <c r="FJ138" s="110"/>
      <c r="FK138" s="110"/>
      <c r="FL138" s="110"/>
      <c r="FM138" s="110"/>
      <c r="FN138" s="110"/>
      <c r="FO138" s="110"/>
      <c r="FP138" s="110"/>
      <c r="FQ138" s="110"/>
      <c r="FR138" s="110"/>
      <c r="FS138" s="110"/>
      <c r="FT138" s="110"/>
      <c r="FU138" s="110"/>
      <c r="FV138" s="110"/>
      <c r="FW138" s="110"/>
      <c r="FX138" s="110"/>
      <c r="FY138" s="110"/>
      <c r="FZ138" s="110"/>
      <c r="GA138" s="110"/>
      <c r="GB138" s="110"/>
      <c r="GC138" s="110"/>
      <c r="GD138" s="110"/>
      <c r="GE138" s="110"/>
      <c r="GF138" s="110"/>
      <c r="GG138" s="110"/>
      <c r="GH138" s="110"/>
      <c r="GI138" s="110"/>
      <c r="GJ138" s="110"/>
      <c r="GK138" s="110"/>
      <c r="GL138" s="110"/>
      <c r="GM138" s="110"/>
      <c r="GN138" s="110"/>
      <c r="GO138" s="110"/>
      <c r="GP138" s="110"/>
      <c r="GQ138" s="110"/>
      <c r="GR138" s="110"/>
      <c r="GS138" s="110"/>
      <c r="GT138" s="110"/>
      <c r="GU138" s="110"/>
      <c r="GV138" s="110"/>
      <c r="GW138" s="110"/>
      <c r="GX138" s="110"/>
      <c r="GY138" s="110"/>
      <c r="GZ138" s="110"/>
      <c r="HA138" s="110"/>
      <c r="HB138" s="110"/>
      <c r="HC138" s="110"/>
      <c r="HD138" s="110"/>
      <c r="HE138" s="110"/>
      <c r="HF138" s="110"/>
      <c r="HG138" s="110"/>
      <c r="HH138" s="110"/>
      <c r="HI138" s="110"/>
      <c r="HJ138" s="110"/>
      <c r="HK138" s="110"/>
      <c r="HL138" s="110"/>
      <c r="HM138" s="110"/>
      <c r="HN138" s="110"/>
      <c r="HO138" s="110"/>
      <c r="HP138" s="110"/>
      <c r="HQ138" s="110"/>
      <c r="HR138" s="110"/>
      <c r="HS138" s="110"/>
      <c r="HT138" s="110"/>
      <c r="HU138" s="110"/>
      <c r="HV138" s="110"/>
      <c r="HW138" s="110"/>
      <c r="HX138" s="110"/>
      <c r="HY138" s="110"/>
      <c r="HZ138" s="110"/>
      <c r="IA138" s="110"/>
      <c r="IB138" s="110"/>
      <c r="IC138" s="110"/>
      <c r="ID138" s="110"/>
      <c r="IE138" s="110"/>
      <c r="IF138" s="110"/>
      <c r="IG138" s="110"/>
      <c r="IH138" s="110"/>
      <c r="II138" s="110"/>
      <c r="IJ138" s="110"/>
      <c r="IK138" s="110"/>
      <c r="IL138" s="110"/>
      <c r="IM138" s="110"/>
      <c r="IN138" s="110"/>
      <c r="IO138" s="110"/>
      <c r="IP138" s="110"/>
      <c r="IQ138" s="110"/>
      <c r="IR138" s="110"/>
      <c r="IS138" s="110"/>
      <c r="IT138" s="110"/>
      <c r="IU138" s="110"/>
      <c r="IV138" s="110"/>
    </row>
    <row r="139" spans="1:256" x14ac:dyDescent="0.2">
      <c r="A139" s="110"/>
      <c r="B139" s="110"/>
      <c r="C139" s="110"/>
      <c r="D139" s="110"/>
      <c r="E139" s="110"/>
      <c r="F139" s="110"/>
      <c r="G139" s="110"/>
      <c r="H139" s="110"/>
      <c r="I139" s="110"/>
      <c r="J139" s="110"/>
      <c r="K139" s="110"/>
      <c r="L139" s="110"/>
      <c r="M139" s="110"/>
      <c r="N139" s="110"/>
      <c r="O139" s="110"/>
      <c r="P139" s="110"/>
      <c r="Q139" s="110"/>
      <c r="R139" s="1"/>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c r="CV139" s="142"/>
      <c r="CW139" s="142"/>
      <c r="CX139" s="142"/>
      <c r="CY139" s="142"/>
      <c r="CZ139" s="142"/>
      <c r="DA139" s="142"/>
      <c r="DB139" s="142"/>
      <c r="DC139" s="142"/>
      <c r="DD139" s="142"/>
      <c r="DE139" s="142"/>
      <c r="DF139" s="142"/>
      <c r="DG139" s="142"/>
      <c r="DH139" s="110"/>
      <c r="DI139" s="110"/>
      <c r="DJ139" s="110"/>
      <c r="DK139" s="110"/>
      <c r="DL139" s="110"/>
      <c r="DM139" s="110"/>
      <c r="DN139" s="110"/>
      <c r="DO139" s="110"/>
      <c r="DP139" s="110"/>
      <c r="DQ139" s="110"/>
      <c r="DR139" s="110"/>
      <c r="DS139" s="110"/>
      <c r="DT139" s="110"/>
      <c r="DU139" s="110"/>
      <c r="DV139" s="110"/>
      <c r="DW139" s="110"/>
      <c r="DX139" s="110"/>
      <c r="DY139" s="110"/>
      <c r="DZ139" s="110"/>
      <c r="EA139" s="110"/>
      <c r="EB139" s="110"/>
      <c r="EC139" s="110"/>
      <c r="ED139" s="110"/>
      <c r="EE139" s="110"/>
      <c r="EF139" s="110"/>
      <c r="EG139" s="110"/>
      <c r="EH139" s="110"/>
      <c r="EI139" s="110"/>
      <c r="EJ139" s="110"/>
      <c r="EK139" s="110"/>
      <c r="EL139" s="110"/>
      <c r="EM139" s="110"/>
      <c r="EN139" s="110"/>
      <c r="EO139" s="110"/>
      <c r="EP139" s="110"/>
      <c r="EQ139" s="110"/>
      <c r="ER139" s="110"/>
      <c r="ES139" s="110"/>
      <c r="ET139" s="110"/>
      <c r="EU139" s="110"/>
      <c r="EV139" s="110"/>
      <c r="EW139" s="110"/>
      <c r="EX139" s="110"/>
      <c r="EY139" s="110"/>
      <c r="EZ139" s="110"/>
      <c r="FA139" s="110"/>
      <c r="FB139" s="110"/>
      <c r="FC139" s="110"/>
      <c r="FD139" s="110"/>
      <c r="FE139" s="110"/>
      <c r="FF139" s="110"/>
      <c r="FG139" s="110"/>
      <c r="FH139" s="110"/>
      <c r="FI139" s="110"/>
      <c r="FJ139" s="110"/>
      <c r="FK139" s="110"/>
      <c r="FL139" s="110"/>
      <c r="FM139" s="110"/>
      <c r="FN139" s="110"/>
      <c r="FO139" s="110"/>
      <c r="FP139" s="110"/>
      <c r="FQ139" s="110"/>
      <c r="FR139" s="110"/>
      <c r="FS139" s="110"/>
      <c r="FT139" s="110"/>
      <c r="FU139" s="110"/>
      <c r="FV139" s="110"/>
      <c r="FW139" s="110"/>
      <c r="FX139" s="110"/>
      <c r="FY139" s="110"/>
      <c r="FZ139" s="110"/>
      <c r="GA139" s="110"/>
      <c r="GB139" s="110"/>
      <c r="GC139" s="110"/>
      <c r="GD139" s="110"/>
      <c r="GE139" s="110"/>
      <c r="GF139" s="110"/>
      <c r="GG139" s="110"/>
      <c r="GH139" s="110"/>
      <c r="GI139" s="110"/>
      <c r="GJ139" s="110"/>
      <c r="GK139" s="110"/>
      <c r="GL139" s="110"/>
      <c r="GM139" s="110"/>
      <c r="GN139" s="110"/>
      <c r="GO139" s="110"/>
      <c r="GP139" s="110"/>
      <c r="GQ139" s="110"/>
      <c r="GR139" s="110"/>
      <c r="GS139" s="110"/>
      <c r="GT139" s="110"/>
      <c r="GU139" s="110"/>
      <c r="GV139" s="110"/>
      <c r="GW139" s="110"/>
      <c r="GX139" s="110"/>
      <c r="GY139" s="110"/>
      <c r="GZ139" s="110"/>
      <c r="HA139" s="110"/>
      <c r="HB139" s="110"/>
      <c r="HC139" s="110"/>
      <c r="HD139" s="110"/>
      <c r="HE139" s="110"/>
      <c r="HF139" s="110"/>
      <c r="HG139" s="110"/>
      <c r="HH139" s="110"/>
      <c r="HI139" s="110"/>
      <c r="HJ139" s="110"/>
      <c r="HK139" s="110"/>
      <c r="HL139" s="110"/>
      <c r="HM139" s="110"/>
      <c r="HN139" s="110"/>
      <c r="HO139" s="110"/>
      <c r="HP139" s="110"/>
      <c r="HQ139" s="110"/>
      <c r="HR139" s="110"/>
      <c r="HS139" s="110"/>
      <c r="HT139" s="110"/>
      <c r="HU139" s="110"/>
      <c r="HV139" s="110"/>
      <c r="HW139" s="110"/>
      <c r="HX139" s="110"/>
      <c r="HY139" s="110"/>
      <c r="HZ139" s="110"/>
      <c r="IA139" s="110"/>
      <c r="IB139" s="110"/>
      <c r="IC139" s="110"/>
      <c r="ID139" s="110"/>
      <c r="IE139" s="110"/>
      <c r="IF139" s="110"/>
      <c r="IG139" s="110"/>
      <c r="IH139" s="110"/>
      <c r="II139" s="110"/>
      <c r="IJ139" s="110"/>
      <c r="IK139" s="110"/>
      <c r="IL139" s="110"/>
      <c r="IM139" s="110"/>
      <c r="IN139" s="110"/>
      <c r="IO139" s="110"/>
      <c r="IP139" s="110"/>
      <c r="IQ139" s="110"/>
      <c r="IR139" s="110"/>
      <c r="IS139" s="110"/>
      <c r="IT139" s="110"/>
      <c r="IU139" s="110"/>
      <c r="IV139" s="110"/>
    </row>
    <row r="140" spans="1:256" ht="30.6" customHeight="1" x14ac:dyDescent="0.25">
      <c r="A140" s="103" t="s">
        <v>142</v>
      </c>
      <c r="B140" s="103"/>
      <c r="C140" s="181"/>
      <c r="D140" s="181"/>
      <c r="E140" s="181"/>
      <c r="F140" s="181"/>
      <c r="G140" s="181"/>
      <c r="H140" s="181"/>
      <c r="I140" s="181"/>
      <c r="J140" s="181"/>
      <c r="K140" s="181"/>
      <c r="L140" s="181"/>
      <c r="M140" s="181"/>
      <c r="N140" s="181"/>
      <c r="O140" s="181"/>
      <c r="P140" s="181"/>
      <c r="Q140" s="181"/>
      <c r="R140" s="1"/>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c r="CT140" s="142"/>
      <c r="CU140" s="142"/>
      <c r="CV140" s="142"/>
      <c r="CW140" s="142"/>
      <c r="CX140" s="142"/>
      <c r="CY140" s="142"/>
      <c r="CZ140" s="142"/>
      <c r="DA140" s="142"/>
      <c r="DB140" s="142"/>
      <c r="DC140" s="142"/>
      <c r="DD140" s="142"/>
      <c r="DE140" s="142"/>
      <c r="DF140" s="142"/>
      <c r="DG140" s="142"/>
      <c r="DH140" s="110"/>
      <c r="DI140" s="110"/>
      <c r="DJ140" s="110"/>
      <c r="DK140" s="110"/>
      <c r="DL140" s="110"/>
      <c r="DM140" s="110"/>
      <c r="DN140" s="110"/>
      <c r="DO140" s="110"/>
      <c r="DP140" s="110"/>
      <c r="DQ140" s="110"/>
      <c r="DR140" s="110"/>
      <c r="DS140" s="110"/>
      <c r="DT140" s="110"/>
      <c r="DU140" s="110"/>
      <c r="DV140" s="110"/>
      <c r="DW140" s="110"/>
      <c r="DX140" s="110"/>
      <c r="DY140" s="110"/>
      <c r="DZ140" s="110"/>
      <c r="EA140" s="110"/>
      <c r="EB140" s="110"/>
      <c r="EC140" s="110"/>
      <c r="ED140" s="110"/>
      <c r="EE140" s="110"/>
      <c r="EF140" s="110"/>
      <c r="EG140" s="110"/>
      <c r="EH140" s="110"/>
      <c r="EI140" s="110"/>
      <c r="EJ140" s="110"/>
      <c r="EK140" s="110"/>
      <c r="EL140" s="110"/>
      <c r="EM140" s="110"/>
      <c r="EN140" s="110"/>
      <c r="EO140" s="110"/>
      <c r="EP140" s="110"/>
      <c r="EQ140" s="110"/>
      <c r="ER140" s="110"/>
      <c r="ES140" s="110"/>
      <c r="ET140" s="110"/>
      <c r="EU140" s="110"/>
      <c r="EV140" s="110"/>
      <c r="EW140" s="110"/>
      <c r="EX140" s="110"/>
      <c r="EY140" s="110"/>
      <c r="EZ140" s="110"/>
      <c r="FA140" s="110"/>
      <c r="FB140" s="110"/>
      <c r="FC140" s="110"/>
      <c r="FD140" s="110"/>
      <c r="FE140" s="110"/>
      <c r="FF140" s="110"/>
      <c r="FG140" s="110"/>
      <c r="FH140" s="110"/>
      <c r="FI140" s="110"/>
      <c r="FJ140" s="110"/>
      <c r="FK140" s="110"/>
      <c r="FL140" s="110"/>
      <c r="FM140" s="110"/>
      <c r="FN140" s="110"/>
      <c r="FO140" s="110"/>
      <c r="FP140" s="110"/>
      <c r="FQ140" s="110"/>
      <c r="FR140" s="110"/>
      <c r="FS140" s="110"/>
      <c r="FT140" s="110"/>
      <c r="FU140" s="110"/>
      <c r="FV140" s="110"/>
      <c r="FW140" s="110"/>
      <c r="FX140" s="110"/>
      <c r="FY140" s="110"/>
      <c r="FZ140" s="110"/>
      <c r="GA140" s="110"/>
      <c r="GB140" s="110"/>
      <c r="GC140" s="110"/>
      <c r="GD140" s="110"/>
      <c r="GE140" s="110"/>
      <c r="GF140" s="110"/>
      <c r="GG140" s="110"/>
      <c r="GH140" s="110"/>
      <c r="GI140" s="110"/>
      <c r="GJ140" s="110"/>
      <c r="GK140" s="110"/>
      <c r="GL140" s="110"/>
      <c r="GM140" s="110"/>
      <c r="GN140" s="110"/>
      <c r="GO140" s="110"/>
      <c r="GP140" s="110"/>
      <c r="GQ140" s="110"/>
      <c r="GR140" s="110"/>
      <c r="GS140" s="110"/>
      <c r="GT140" s="110"/>
      <c r="GU140" s="110"/>
      <c r="GV140" s="110"/>
      <c r="GW140" s="110"/>
      <c r="GX140" s="110"/>
      <c r="GY140" s="110"/>
      <c r="GZ140" s="110"/>
      <c r="HA140" s="110"/>
      <c r="HB140" s="110"/>
      <c r="HC140" s="110"/>
      <c r="HD140" s="110"/>
      <c r="HE140" s="110"/>
      <c r="HF140" s="110"/>
      <c r="HG140" s="110"/>
      <c r="HH140" s="110"/>
      <c r="HI140" s="110"/>
      <c r="HJ140" s="110"/>
      <c r="HK140" s="110"/>
      <c r="HL140" s="110"/>
      <c r="HM140" s="110"/>
      <c r="HN140" s="110"/>
      <c r="HO140" s="110"/>
      <c r="HP140" s="110"/>
      <c r="HQ140" s="110"/>
      <c r="HR140" s="110"/>
      <c r="HS140" s="110"/>
      <c r="HT140" s="110"/>
      <c r="HU140" s="110"/>
      <c r="HV140" s="110"/>
      <c r="HW140" s="110"/>
      <c r="HX140" s="110"/>
      <c r="HY140" s="110"/>
      <c r="HZ140" s="110"/>
      <c r="IA140" s="110"/>
      <c r="IB140" s="110"/>
      <c r="IC140" s="110"/>
      <c r="ID140" s="110"/>
      <c r="IE140" s="110"/>
      <c r="IF140" s="110"/>
      <c r="IG140" s="110"/>
      <c r="IH140" s="110"/>
      <c r="II140" s="110"/>
      <c r="IJ140" s="110"/>
      <c r="IK140" s="110"/>
      <c r="IL140" s="110"/>
      <c r="IM140" s="110"/>
      <c r="IN140" s="110"/>
      <c r="IO140" s="110"/>
      <c r="IP140" s="110"/>
      <c r="IQ140" s="110"/>
      <c r="IR140" s="110"/>
      <c r="IS140" s="110"/>
      <c r="IT140" s="110"/>
      <c r="IU140" s="110"/>
      <c r="IV140" s="110"/>
    </row>
    <row r="141" spans="1:256" ht="8.1" customHeight="1" x14ac:dyDescent="0.3">
      <c r="A141" s="225"/>
      <c r="B141" s="225"/>
      <c r="C141" s="225"/>
      <c r="D141" s="327"/>
      <c r="E141" s="328"/>
      <c r="F141" s="328"/>
      <c r="G141" s="329"/>
      <c r="H141" s="329"/>
      <c r="I141" s="3"/>
      <c r="J141" s="114"/>
      <c r="K141" s="330"/>
      <c r="L141" s="331"/>
      <c r="M141" s="331"/>
      <c r="N141" s="53"/>
      <c r="O141" s="332"/>
      <c r="P141" s="207"/>
      <c r="Q141" s="4"/>
      <c r="R141" s="5"/>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10"/>
      <c r="DI141" s="110"/>
      <c r="DJ141" s="110"/>
      <c r="DK141" s="110"/>
      <c r="DL141" s="110"/>
      <c r="DM141" s="110"/>
      <c r="DN141" s="110"/>
      <c r="DO141" s="110"/>
      <c r="DP141" s="110"/>
      <c r="DQ141" s="110"/>
      <c r="DR141" s="110"/>
      <c r="DS141" s="110"/>
      <c r="DT141" s="110"/>
      <c r="DU141" s="110"/>
      <c r="DV141" s="110"/>
      <c r="DW141" s="110"/>
      <c r="DX141" s="110"/>
      <c r="DY141" s="110"/>
      <c r="DZ141" s="110"/>
      <c r="EA141" s="110"/>
      <c r="EB141" s="110"/>
      <c r="EC141" s="110"/>
      <c r="ED141" s="110"/>
      <c r="EE141" s="110"/>
      <c r="EF141" s="110"/>
      <c r="EG141" s="110"/>
      <c r="EH141" s="110"/>
      <c r="EI141" s="110"/>
      <c r="EJ141" s="110"/>
      <c r="EK141" s="110"/>
      <c r="EL141" s="110"/>
      <c r="EM141" s="110"/>
      <c r="EN141" s="110"/>
      <c r="EO141" s="110"/>
      <c r="EP141" s="110"/>
      <c r="EQ141" s="110"/>
      <c r="ER141" s="110"/>
      <c r="ES141" s="110"/>
      <c r="ET141" s="110"/>
      <c r="EU141" s="110"/>
      <c r="EV141" s="110"/>
      <c r="EW141" s="110"/>
      <c r="EX141" s="110"/>
      <c r="EY141" s="110"/>
      <c r="EZ141" s="110"/>
      <c r="FA141" s="110"/>
      <c r="FB141" s="110"/>
      <c r="FC141" s="110"/>
      <c r="FD141" s="110"/>
      <c r="FE141" s="110"/>
      <c r="FF141" s="110"/>
      <c r="FG141" s="110"/>
      <c r="FH141" s="110"/>
      <c r="FI141" s="110"/>
      <c r="FJ141" s="110"/>
      <c r="FK141" s="110"/>
      <c r="FL141" s="110"/>
      <c r="FM141" s="110"/>
      <c r="FN141" s="110"/>
      <c r="FO141" s="110"/>
      <c r="FP141" s="110"/>
      <c r="FQ141" s="110"/>
      <c r="FR141" s="110"/>
      <c r="FS141" s="110"/>
      <c r="FT141" s="110"/>
      <c r="FU141" s="110"/>
      <c r="FV141" s="110"/>
      <c r="FW141" s="110"/>
      <c r="FX141" s="110"/>
      <c r="FY141" s="110"/>
      <c r="FZ141" s="110"/>
      <c r="GA141" s="110"/>
      <c r="GB141" s="110"/>
      <c r="GC141" s="110"/>
      <c r="GD141" s="110"/>
      <c r="GE141" s="110"/>
      <c r="GF141" s="110"/>
      <c r="GG141" s="110"/>
      <c r="GH141" s="110"/>
      <c r="GI141" s="110"/>
      <c r="GJ141" s="110"/>
      <c r="GK141" s="110"/>
      <c r="GL141" s="110"/>
      <c r="GM141" s="110"/>
      <c r="GN141" s="110"/>
      <c r="GO141" s="110"/>
      <c r="GP141" s="110"/>
      <c r="GQ141" s="110"/>
      <c r="GR141" s="110"/>
      <c r="GS141" s="110"/>
      <c r="GT141" s="110"/>
      <c r="GU141" s="110"/>
      <c r="GV141" s="110"/>
      <c r="GW141" s="110"/>
      <c r="GX141" s="110"/>
      <c r="GY141" s="110"/>
      <c r="GZ141" s="110"/>
      <c r="HA141" s="110"/>
      <c r="HB141" s="110"/>
      <c r="HC141" s="110"/>
      <c r="HD141" s="110"/>
      <c r="HE141" s="110"/>
      <c r="HF141" s="110"/>
      <c r="HG141" s="110"/>
      <c r="HH141" s="110"/>
      <c r="HI141" s="110"/>
      <c r="HJ141" s="110"/>
      <c r="HK141" s="110"/>
      <c r="HL141" s="110"/>
      <c r="HM141" s="110"/>
      <c r="HN141" s="110"/>
      <c r="HO141" s="110"/>
      <c r="HP141" s="110"/>
      <c r="HQ141" s="110"/>
      <c r="HR141" s="110"/>
      <c r="HS141" s="110"/>
      <c r="HT141" s="110"/>
      <c r="HU141" s="110"/>
      <c r="HV141" s="110"/>
      <c r="HW141" s="110"/>
      <c r="HX141" s="110"/>
      <c r="HY141" s="110"/>
      <c r="HZ141" s="110"/>
      <c r="IA141" s="110"/>
      <c r="IB141" s="110"/>
      <c r="IC141" s="110"/>
      <c r="ID141" s="110"/>
      <c r="IE141" s="110"/>
      <c r="IF141" s="110"/>
      <c r="IG141" s="110"/>
      <c r="IH141" s="110"/>
      <c r="II141" s="110"/>
      <c r="IJ141" s="110"/>
      <c r="IK141" s="110"/>
      <c r="IL141" s="110"/>
      <c r="IM141" s="110"/>
      <c r="IN141" s="110"/>
      <c r="IO141" s="110"/>
      <c r="IP141" s="110"/>
      <c r="IQ141" s="110"/>
      <c r="IR141" s="110"/>
      <c r="IS141" s="110"/>
      <c r="IT141" s="110"/>
      <c r="IU141" s="110"/>
      <c r="IV141" s="110"/>
    </row>
    <row r="142" spans="1:256" ht="14.25" x14ac:dyDescent="0.2">
      <c r="A142" s="10" t="s">
        <v>143</v>
      </c>
      <c r="B142" s="264" t="s">
        <v>7</v>
      </c>
      <c r="C142" s="264"/>
      <c r="D142" s="264"/>
      <c r="E142" s="264"/>
      <c r="F142" s="264"/>
      <c r="G142" s="264"/>
      <c r="H142" s="264"/>
      <c r="I142" s="264"/>
      <c r="J142" s="264"/>
      <c r="K142" s="264"/>
      <c r="L142" s="264"/>
      <c r="M142" s="264"/>
      <c r="N142" s="264"/>
      <c r="O142" s="264"/>
      <c r="P142" s="264"/>
      <c r="Q142" s="265"/>
      <c r="R142" s="1"/>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2"/>
      <c r="DB142" s="142"/>
      <c r="DC142" s="142"/>
      <c r="DD142" s="142"/>
      <c r="DE142" s="142"/>
      <c r="DF142" s="142"/>
      <c r="DG142" s="142"/>
      <c r="DH142" s="110"/>
      <c r="DI142" s="110"/>
      <c r="DJ142" s="110"/>
      <c r="DK142" s="110"/>
      <c r="DL142" s="110"/>
      <c r="DM142" s="110"/>
      <c r="DN142" s="110"/>
      <c r="DO142" s="110"/>
      <c r="DP142" s="110"/>
      <c r="DQ142" s="110"/>
      <c r="DR142" s="110"/>
      <c r="DS142" s="110"/>
      <c r="DT142" s="110"/>
      <c r="DU142" s="110"/>
      <c r="DV142" s="110"/>
      <c r="DW142" s="110"/>
      <c r="DX142" s="110"/>
      <c r="DY142" s="110"/>
      <c r="DZ142" s="110"/>
      <c r="EA142" s="110"/>
      <c r="EB142" s="110"/>
      <c r="EC142" s="110"/>
      <c r="ED142" s="110"/>
      <c r="EE142" s="110"/>
      <c r="EF142" s="110"/>
      <c r="EG142" s="110"/>
      <c r="EH142" s="110"/>
      <c r="EI142" s="110"/>
      <c r="EJ142" s="110"/>
      <c r="EK142" s="110"/>
      <c r="EL142" s="110"/>
      <c r="EM142" s="110"/>
      <c r="EN142" s="110"/>
      <c r="EO142" s="110"/>
      <c r="EP142" s="110"/>
      <c r="EQ142" s="110"/>
      <c r="ER142" s="110"/>
      <c r="ES142" s="110"/>
      <c r="ET142" s="110"/>
      <c r="EU142" s="110"/>
      <c r="EV142" s="110"/>
      <c r="EW142" s="110"/>
      <c r="EX142" s="110"/>
      <c r="EY142" s="110"/>
      <c r="EZ142" s="110"/>
      <c r="FA142" s="110"/>
      <c r="FB142" s="110"/>
      <c r="FC142" s="110"/>
      <c r="FD142" s="110"/>
      <c r="FE142" s="110"/>
      <c r="FF142" s="110"/>
      <c r="FG142" s="110"/>
      <c r="FH142" s="110"/>
      <c r="FI142" s="110"/>
      <c r="FJ142" s="110"/>
      <c r="FK142" s="110"/>
      <c r="FL142" s="110"/>
      <c r="FM142" s="110"/>
      <c r="FN142" s="110"/>
      <c r="FO142" s="110"/>
      <c r="FP142" s="110"/>
      <c r="FQ142" s="110"/>
      <c r="FR142" s="110"/>
      <c r="FS142" s="110"/>
      <c r="FT142" s="110"/>
      <c r="FU142" s="110"/>
      <c r="FV142" s="110"/>
      <c r="FW142" s="110"/>
      <c r="FX142" s="110"/>
      <c r="FY142" s="110"/>
      <c r="FZ142" s="110"/>
      <c r="GA142" s="110"/>
      <c r="GB142" s="110"/>
      <c r="GC142" s="110"/>
      <c r="GD142" s="110"/>
      <c r="GE142" s="110"/>
      <c r="GF142" s="110"/>
      <c r="GG142" s="110"/>
      <c r="GH142" s="110"/>
      <c r="GI142" s="110"/>
      <c r="GJ142" s="110"/>
      <c r="GK142" s="110"/>
      <c r="GL142" s="110"/>
      <c r="GM142" s="110"/>
      <c r="GN142" s="110"/>
      <c r="GO142" s="110"/>
      <c r="GP142" s="110"/>
      <c r="GQ142" s="110"/>
      <c r="GR142" s="110"/>
      <c r="GS142" s="110"/>
      <c r="GT142" s="110"/>
      <c r="GU142" s="110"/>
      <c r="GV142" s="110"/>
      <c r="GW142" s="110"/>
      <c r="GX142" s="110"/>
      <c r="GY142" s="110"/>
      <c r="GZ142" s="110"/>
      <c r="HA142" s="110"/>
      <c r="HB142" s="110"/>
      <c r="HC142" s="110"/>
      <c r="HD142" s="110"/>
      <c r="HE142" s="110"/>
      <c r="HF142" s="110"/>
      <c r="HG142" s="110"/>
      <c r="HH142" s="110"/>
      <c r="HI142" s="110"/>
      <c r="HJ142" s="110"/>
      <c r="HK142" s="110"/>
      <c r="HL142" s="110"/>
      <c r="HM142" s="110"/>
      <c r="HN142" s="110"/>
      <c r="HO142" s="110"/>
      <c r="HP142" s="110"/>
      <c r="HQ142" s="110"/>
      <c r="HR142" s="110"/>
      <c r="HS142" s="110"/>
      <c r="HT142" s="110"/>
      <c r="HU142" s="110"/>
      <c r="HV142" s="110"/>
      <c r="HW142" s="110"/>
      <c r="HX142" s="110"/>
      <c r="HY142" s="110"/>
      <c r="HZ142" s="110"/>
      <c r="IA142" s="110"/>
      <c r="IB142" s="110"/>
      <c r="IC142" s="110"/>
      <c r="ID142" s="110"/>
      <c r="IE142" s="110"/>
      <c r="IF142" s="110"/>
      <c r="IG142" s="110"/>
      <c r="IH142" s="110"/>
      <c r="II142" s="110"/>
      <c r="IJ142" s="110"/>
      <c r="IK142" s="110"/>
      <c r="IL142" s="110"/>
      <c r="IM142" s="110"/>
      <c r="IN142" s="110"/>
      <c r="IO142" s="110"/>
      <c r="IP142" s="110"/>
      <c r="IQ142" s="110"/>
      <c r="IR142" s="110"/>
      <c r="IS142" s="110"/>
      <c r="IT142" s="110"/>
      <c r="IU142" s="110"/>
      <c r="IV142" s="110"/>
    </row>
    <row r="143" spans="1:256" ht="14.25" x14ac:dyDescent="0.2">
      <c r="A143" s="14"/>
      <c r="B143" s="155"/>
      <c r="C143" s="155"/>
      <c r="D143" s="155"/>
      <c r="E143" s="155"/>
      <c r="F143" s="155"/>
      <c r="G143" s="155"/>
      <c r="H143" s="155"/>
      <c r="I143" s="155"/>
      <c r="J143" s="155"/>
      <c r="K143" s="155"/>
      <c r="L143" s="155"/>
      <c r="M143" s="155"/>
      <c r="N143" s="155"/>
      <c r="O143" s="155"/>
      <c r="P143" s="155"/>
      <c r="Q143" s="162"/>
      <c r="R143" s="1"/>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2"/>
      <c r="DB143" s="142"/>
      <c r="DC143" s="142"/>
      <c r="DD143" s="142"/>
      <c r="DE143" s="142"/>
      <c r="DF143" s="142"/>
      <c r="DG143" s="142"/>
      <c r="DH143" s="110"/>
      <c r="DI143" s="110"/>
      <c r="DJ143" s="110"/>
      <c r="DK143" s="110"/>
      <c r="DL143" s="110"/>
      <c r="DM143" s="110"/>
      <c r="DN143" s="110"/>
      <c r="DO143" s="110"/>
      <c r="DP143" s="110"/>
      <c r="DQ143" s="110"/>
      <c r="DR143" s="110"/>
      <c r="DS143" s="110"/>
      <c r="DT143" s="110"/>
      <c r="DU143" s="110"/>
      <c r="DV143" s="110"/>
      <c r="DW143" s="110"/>
      <c r="DX143" s="110"/>
      <c r="DY143" s="110"/>
      <c r="DZ143" s="110"/>
      <c r="EA143" s="110"/>
      <c r="EB143" s="110"/>
      <c r="EC143" s="110"/>
      <c r="ED143" s="110"/>
      <c r="EE143" s="110"/>
      <c r="EF143" s="110"/>
      <c r="EG143" s="110"/>
      <c r="EH143" s="110"/>
      <c r="EI143" s="110"/>
      <c r="EJ143" s="110"/>
      <c r="EK143" s="110"/>
      <c r="EL143" s="110"/>
      <c r="EM143" s="110"/>
      <c r="EN143" s="110"/>
      <c r="EO143" s="110"/>
      <c r="EP143" s="110"/>
      <c r="EQ143" s="110"/>
      <c r="ER143" s="110"/>
      <c r="ES143" s="110"/>
      <c r="ET143" s="110"/>
      <c r="EU143" s="110"/>
      <c r="EV143" s="110"/>
      <c r="EW143" s="110"/>
      <c r="EX143" s="110"/>
      <c r="EY143" s="110"/>
      <c r="EZ143" s="110"/>
      <c r="FA143" s="110"/>
      <c r="FB143" s="110"/>
      <c r="FC143" s="110"/>
      <c r="FD143" s="110"/>
      <c r="FE143" s="110"/>
      <c r="FF143" s="110"/>
      <c r="FG143" s="110"/>
      <c r="FH143" s="110"/>
      <c r="FI143" s="110"/>
      <c r="FJ143" s="110"/>
      <c r="FK143" s="110"/>
      <c r="FL143" s="110"/>
      <c r="FM143" s="110"/>
      <c r="FN143" s="110"/>
      <c r="FO143" s="110"/>
      <c r="FP143" s="110"/>
      <c r="FQ143" s="110"/>
      <c r="FR143" s="110"/>
      <c r="FS143" s="110"/>
      <c r="FT143" s="110"/>
      <c r="FU143" s="110"/>
      <c r="FV143" s="110"/>
      <c r="FW143" s="110"/>
      <c r="FX143" s="110"/>
      <c r="FY143" s="110"/>
      <c r="FZ143" s="110"/>
      <c r="GA143" s="110"/>
      <c r="GB143" s="110"/>
      <c r="GC143" s="110"/>
      <c r="GD143" s="110"/>
      <c r="GE143" s="110"/>
      <c r="GF143" s="110"/>
      <c r="GG143" s="110"/>
      <c r="GH143" s="110"/>
      <c r="GI143" s="110"/>
      <c r="GJ143" s="110"/>
      <c r="GK143" s="110"/>
      <c r="GL143" s="110"/>
      <c r="GM143" s="110"/>
      <c r="GN143" s="110"/>
      <c r="GO143" s="110"/>
      <c r="GP143" s="110"/>
      <c r="GQ143" s="110"/>
      <c r="GR143" s="110"/>
      <c r="GS143" s="110"/>
      <c r="GT143" s="110"/>
      <c r="GU143" s="110"/>
      <c r="GV143" s="110"/>
      <c r="GW143" s="110"/>
      <c r="GX143" s="110"/>
      <c r="GY143" s="110"/>
      <c r="GZ143" s="110"/>
      <c r="HA143" s="110"/>
      <c r="HB143" s="110"/>
      <c r="HC143" s="110"/>
      <c r="HD143" s="110"/>
      <c r="HE143" s="110"/>
      <c r="HF143" s="110"/>
      <c r="HG143" s="110"/>
      <c r="HH143" s="110"/>
      <c r="HI143" s="110"/>
      <c r="HJ143" s="110"/>
      <c r="HK143" s="110"/>
      <c r="HL143" s="110"/>
      <c r="HM143" s="110"/>
      <c r="HN143" s="110"/>
      <c r="HO143" s="110"/>
      <c r="HP143" s="110"/>
      <c r="HQ143" s="110"/>
      <c r="HR143" s="110"/>
      <c r="HS143" s="110"/>
      <c r="HT143" s="110"/>
      <c r="HU143" s="110"/>
      <c r="HV143" s="110"/>
      <c r="HW143" s="110"/>
      <c r="HX143" s="110"/>
      <c r="HY143" s="110"/>
      <c r="HZ143" s="110"/>
      <c r="IA143" s="110"/>
      <c r="IB143" s="110"/>
      <c r="IC143" s="110"/>
      <c r="ID143" s="110"/>
      <c r="IE143" s="110"/>
      <c r="IF143" s="110"/>
      <c r="IG143" s="110"/>
      <c r="IH143" s="110"/>
      <c r="II143" s="110"/>
      <c r="IJ143" s="110"/>
      <c r="IK143" s="110"/>
      <c r="IL143" s="110"/>
      <c r="IM143" s="110"/>
      <c r="IN143" s="110"/>
      <c r="IO143" s="110"/>
      <c r="IP143" s="110"/>
      <c r="IQ143" s="110"/>
      <c r="IR143" s="110"/>
      <c r="IS143" s="110"/>
      <c r="IT143" s="110"/>
      <c r="IU143" s="110"/>
      <c r="IV143" s="110"/>
    </row>
    <row r="144" spans="1:256" ht="15" x14ac:dyDescent="0.2">
      <c r="A144" s="15"/>
      <c r="B144" s="16" t="s">
        <v>8</v>
      </c>
      <c r="C144" s="86"/>
      <c r="D144" s="16"/>
      <c r="E144" s="246"/>
      <c r="F144" s="246"/>
      <c r="G144" s="143" t="s">
        <v>9</v>
      </c>
      <c r="H144" s="333"/>
      <c r="I144" s="334"/>
      <c r="J144" s="334"/>
      <c r="K144" s="170"/>
      <c r="L144" s="203" t="s">
        <v>10</v>
      </c>
      <c r="M144" s="212"/>
      <c r="N144" s="242">
        <f>(E144*H144)</f>
        <v>0</v>
      </c>
      <c r="O144" s="242"/>
      <c r="P144" s="242"/>
      <c r="Q144" s="17"/>
      <c r="R144" s="1"/>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42"/>
      <c r="DE144" s="142"/>
      <c r="DF144" s="142"/>
      <c r="DG144" s="142"/>
      <c r="DH144" s="110"/>
      <c r="DI144" s="110"/>
      <c r="DJ144" s="110"/>
      <c r="DK144" s="110"/>
      <c r="DL144" s="110"/>
      <c r="DM144" s="110"/>
      <c r="DN144" s="110"/>
      <c r="DO144" s="110"/>
      <c r="DP144" s="110"/>
      <c r="DQ144" s="110"/>
      <c r="DR144" s="110"/>
      <c r="DS144" s="110"/>
      <c r="DT144" s="110"/>
      <c r="DU144" s="110"/>
      <c r="DV144" s="110"/>
      <c r="DW144" s="110"/>
      <c r="DX144" s="110"/>
      <c r="DY144" s="110"/>
      <c r="DZ144" s="110"/>
      <c r="EA144" s="110"/>
      <c r="EB144" s="110"/>
      <c r="EC144" s="110"/>
      <c r="ED144" s="110"/>
      <c r="EE144" s="110"/>
      <c r="EF144" s="110"/>
      <c r="EG144" s="110"/>
      <c r="EH144" s="110"/>
      <c r="EI144" s="110"/>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0"/>
      <c r="FU144" s="110"/>
      <c r="FV144" s="110"/>
      <c r="FW144" s="110"/>
      <c r="FX144" s="110"/>
      <c r="FY144" s="110"/>
      <c r="FZ144" s="110"/>
      <c r="GA144" s="110"/>
      <c r="GB144" s="110"/>
      <c r="GC144" s="110"/>
      <c r="GD144" s="110"/>
      <c r="GE144" s="110"/>
      <c r="GF144" s="110"/>
      <c r="GG144" s="110"/>
      <c r="GH144" s="110"/>
      <c r="GI144" s="110"/>
      <c r="GJ144" s="110"/>
      <c r="GK144" s="110"/>
      <c r="GL144" s="110"/>
      <c r="GM144" s="110"/>
      <c r="GN144" s="110"/>
      <c r="GO144" s="110"/>
      <c r="GP144" s="110"/>
      <c r="GQ144" s="110"/>
      <c r="GR144" s="110"/>
      <c r="GS144" s="110"/>
      <c r="GT144" s="110"/>
      <c r="GU144" s="110"/>
      <c r="GV144" s="110"/>
      <c r="GW144" s="110"/>
      <c r="GX144" s="110"/>
      <c r="GY144" s="110"/>
      <c r="GZ144" s="110"/>
      <c r="HA144" s="110"/>
      <c r="HB144" s="110"/>
      <c r="HC144" s="110"/>
      <c r="HD144" s="110"/>
      <c r="HE144" s="110"/>
      <c r="HF144" s="110"/>
      <c r="HG144" s="110"/>
      <c r="HH144" s="110"/>
      <c r="HI144" s="110"/>
      <c r="HJ144" s="110"/>
      <c r="HK144" s="110"/>
      <c r="HL144" s="110"/>
      <c r="HM144" s="110"/>
      <c r="HN144" s="110"/>
      <c r="HO144" s="110"/>
      <c r="HP144" s="110"/>
      <c r="HQ144" s="110"/>
      <c r="HR144" s="110"/>
      <c r="HS144" s="110"/>
      <c r="HT144" s="110"/>
      <c r="HU144" s="110"/>
      <c r="HV144" s="110"/>
      <c r="HW144" s="110"/>
      <c r="HX144" s="110"/>
      <c r="HY144" s="110"/>
      <c r="HZ144" s="110"/>
      <c r="IA144" s="110"/>
      <c r="IB144" s="110"/>
      <c r="IC144" s="110"/>
      <c r="ID144" s="110"/>
      <c r="IE144" s="110"/>
      <c r="IF144" s="110"/>
      <c r="IG144" s="110"/>
      <c r="IH144" s="110"/>
      <c r="II144" s="110"/>
      <c r="IJ144" s="110"/>
      <c r="IK144" s="110"/>
      <c r="IL144" s="110"/>
      <c r="IM144" s="110"/>
      <c r="IN144" s="110"/>
      <c r="IO144" s="110"/>
      <c r="IP144" s="110"/>
      <c r="IQ144" s="110"/>
      <c r="IR144" s="110"/>
      <c r="IS144" s="110"/>
      <c r="IT144" s="110"/>
      <c r="IU144" s="110"/>
      <c r="IV144" s="110"/>
    </row>
    <row r="145" spans="1:111" ht="22.5" customHeight="1" x14ac:dyDescent="0.2">
      <c r="A145" s="15"/>
      <c r="B145" s="16"/>
      <c r="C145" s="159"/>
      <c r="D145" s="16"/>
      <c r="E145" s="321" t="s">
        <v>12</v>
      </c>
      <c r="F145" s="322"/>
      <c r="G145" s="151"/>
      <c r="H145" s="323" t="s">
        <v>144</v>
      </c>
      <c r="I145" s="323"/>
      <c r="J145" s="323"/>
      <c r="K145" s="18"/>
      <c r="L145" s="18"/>
      <c r="M145" s="151"/>
      <c r="N145" s="19"/>
      <c r="O145" s="19"/>
      <c r="P145" s="19"/>
      <c r="Q145" s="17"/>
      <c r="R145" s="1"/>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c r="CV145" s="142"/>
      <c r="CW145" s="142"/>
      <c r="CX145" s="142"/>
      <c r="CY145" s="142"/>
      <c r="CZ145" s="142"/>
      <c r="DA145" s="142"/>
      <c r="DB145" s="142"/>
      <c r="DC145" s="142"/>
      <c r="DD145" s="142"/>
      <c r="DE145" s="142"/>
      <c r="DF145" s="142"/>
      <c r="DG145" s="142"/>
    </row>
    <row r="146" spans="1:111" ht="42.75" x14ac:dyDescent="0.2">
      <c r="A146" s="14" t="s">
        <v>145</v>
      </c>
      <c r="B146" s="270" t="s">
        <v>15</v>
      </c>
      <c r="C146" s="270"/>
      <c r="D146" s="270"/>
      <c r="E146" s="270"/>
      <c r="F146" s="270"/>
      <c r="G146" s="270"/>
      <c r="H146" s="270"/>
      <c r="I146" s="270"/>
      <c r="J146" s="270"/>
      <c r="K146" s="270"/>
      <c r="L146" s="270"/>
      <c r="M146" s="270"/>
      <c r="N146" s="270"/>
      <c r="O146" s="270"/>
      <c r="P146" s="270"/>
      <c r="Q146" s="306"/>
      <c r="R146" s="1"/>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c r="CT146" s="142"/>
      <c r="CU146" s="142"/>
      <c r="CV146" s="142"/>
      <c r="CW146" s="142"/>
      <c r="CX146" s="142"/>
      <c r="CY146" s="142"/>
      <c r="CZ146" s="142"/>
      <c r="DA146" s="142"/>
      <c r="DB146" s="142"/>
      <c r="DC146" s="142"/>
      <c r="DD146" s="142"/>
      <c r="DE146" s="142"/>
      <c r="DF146" s="142"/>
      <c r="DG146" s="142"/>
    </row>
    <row r="147" spans="1:111" ht="15" x14ac:dyDescent="0.2">
      <c r="A147" s="15"/>
      <c r="B147" s="307"/>
      <c r="C147" s="307"/>
      <c r="D147" s="307"/>
      <c r="E147" s="143" t="s">
        <v>9</v>
      </c>
      <c r="F147" s="324"/>
      <c r="G147" s="325"/>
      <c r="H147" s="325"/>
      <c r="I147" s="143" t="s">
        <v>16</v>
      </c>
      <c r="J147" s="20">
        <v>1000</v>
      </c>
      <c r="K147" s="21"/>
      <c r="L147" s="203" t="s">
        <v>10</v>
      </c>
      <c r="M147" s="326"/>
      <c r="N147" s="242">
        <f>(B147*F147/1000)</f>
        <v>0</v>
      </c>
      <c r="O147" s="242"/>
      <c r="P147" s="242"/>
      <c r="Q147" s="17"/>
      <c r="R147" s="1"/>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c r="CT147" s="142"/>
      <c r="CU147" s="142"/>
      <c r="CV147" s="142"/>
      <c r="CW147" s="142"/>
      <c r="CX147" s="142"/>
      <c r="CY147" s="142"/>
      <c r="CZ147" s="142"/>
      <c r="DA147" s="142"/>
      <c r="DB147" s="142"/>
      <c r="DC147" s="142"/>
      <c r="DD147" s="142"/>
      <c r="DE147" s="142"/>
      <c r="DF147" s="142"/>
      <c r="DG147" s="142"/>
    </row>
    <row r="148" spans="1:111" ht="14.25" x14ac:dyDescent="0.2">
      <c r="A148" s="22"/>
      <c r="B148" s="295" t="s">
        <v>17</v>
      </c>
      <c r="C148" s="295"/>
      <c r="D148" s="295"/>
      <c r="E148" s="159"/>
      <c r="F148" s="294" t="s">
        <v>18</v>
      </c>
      <c r="G148" s="314"/>
      <c r="H148" s="314"/>
      <c r="I148" s="159"/>
      <c r="J148" s="159"/>
      <c r="K148" s="159"/>
      <c r="L148" s="159"/>
      <c r="M148" s="23"/>
      <c r="N148" s="159"/>
      <c r="O148" s="159"/>
      <c r="P148" s="159"/>
      <c r="Q148" s="17"/>
      <c r="R148" s="1"/>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2"/>
      <c r="DA148" s="142"/>
      <c r="DB148" s="142"/>
      <c r="DC148" s="142"/>
      <c r="DD148" s="142"/>
      <c r="DE148" s="142"/>
      <c r="DF148" s="142"/>
      <c r="DG148" s="142"/>
    </row>
    <row r="149" spans="1:111" ht="29.25" customHeight="1" x14ac:dyDescent="0.2">
      <c r="A149" s="15" t="s">
        <v>146</v>
      </c>
      <c r="B149" s="270" t="s">
        <v>147</v>
      </c>
      <c r="C149" s="316"/>
      <c r="D149" s="316"/>
      <c r="E149" s="316"/>
      <c r="F149" s="316"/>
      <c r="G149" s="316"/>
      <c r="H149" s="316"/>
      <c r="I149" s="316"/>
      <c r="J149" s="316"/>
      <c r="K149" s="316"/>
      <c r="L149" s="316"/>
      <c r="M149" s="316"/>
      <c r="N149" s="316"/>
      <c r="O149" s="316"/>
      <c r="P149" s="316"/>
      <c r="Q149" s="17"/>
      <c r="R149" s="1"/>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2"/>
      <c r="CX149" s="142"/>
      <c r="CY149" s="142"/>
      <c r="CZ149" s="142"/>
      <c r="DA149" s="142"/>
      <c r="DB149" s="142"/>
      <c r="DC149" s="142"/>
      <c r="DD149" s="142"/>
      <c r="DE149" s="142"/>
      <c r="DF149" s="142"/>
      <c r="DG149" s="142"/>
    </row>
    <row r="150" spans="1:111" ht="15" x14ac:dyDescent="0.25">
      <c r="A150" s="22"/>
      <c r="B150" s="317"/>
      <c r="C150" s="317"/>
      <c r="D150" s="317"/>
      <c r="E150" s="153" t="s">
        <v>9</v>
      </c>
      <c r="F150" s="318">
        <f>F147</f>
        <v>0</v>
      </c>
      <c r="G150" s="319"/>
      <c r="H150" s="319"/>
      <c r="I150" s="153" t="s">
        <v>16</v>
      </c>
      <c r="J150" s="99">
        <v>1000</v>
      </c>
      <c r="K150" s="151"/>
      <c r="L150" s="203" t="s">
        <v>10</v>
      </c>
      <c r="M150" s="279"/>
      <c r="N150" s="320">
        <f>(B150*F150/1000)</f>
        <v>0</v>
      </c>
      <c r="O150" s="320"/>
      <c r="P150" s="320"/>
      <c r="Q150" s="17"/>
      <c r="R150" s="1"/>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c r="CV150" s="142"/>
      <c r="CW150" s="142"/>
      <c r="CX150" s="142"/>
      <c r="CY150" s="142"/>
      <c r="CZ150" s="142"/>
      <c r="DA150" s="142"/>
      <c r="DB150" s="142"/>
      <c r="DC150" s="142"/>
      <c r="DD150" s="142"/>
      <c r="DE150" s="142"/>
      <c r="DF150" s="142"/>
      <c r="DG150" s="142"/>
    </row>
    <row r="151" spans="1:111" ht="14.25" x14ac:dyDescent="0.2">
      <c r="A151" s="22"/>
      <c r="B151" s="151"/>
      <c r="C151" s="159" t="s">
        <v>17</v>
      </c>
      <c r="D151" s="159"/>
      <c r="E151" s="159"/>
      <c r="F151" s="294" t="s">
        <v>18</v>
      </c>
      <c r="G151" s="314"/>
      <c r="H151" s="314"/>
      <c r="I151" s="151"/>
      <c r="J151" s="151"/>
      <c r="K151" s="151"/>
      <c r="L151" s="151"/>
      <c r="M151" s="16"/>
      <c r="N151" s="151"/>
      <c r="O151" s="151"/>
      <c r="P151" s="151"/>
      <c r="Q151" s="17"/>
      <c r="R151" s="1"/>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2"/>
      <c r="CN151" s="142"/>
      <c r="CO151" s="142"/>
      <c r="CP151" s="142"/>
      <c r="CQ151" s="142"/>
      <c r="CR151" s="142"/>
      <c r="CS151" s="142"/>
      <c r="CT151" s="142"/>
      <c r="CU151" s="142"/>
      <c r="CV151" s="142"/>
      <c r="CW151" s="142"/>
      <c r="CX151" s="142"/>
      <c r="CY151" s="142"/>
      <c r="CZ151" s="142"/>
      <c r="DA151" s="142"/>
      <c r="DB151" s="142"/>
      <c r="DC151" s="142"/>
      <c r="DD151" s="142"/>
      <c r="DE151" s="142"/>
      <c r="DF151" s="142"/>
      <c r="DG151" s="142"/>
    </row>
    <row r="152" spans="1:111" ht="15" x14ac:dyDescent="0.2">
      <c r="A152" s="15" t="s">
        <v>148</v>
      </c>
      <c r="B152" s="297">
        <f>B22</f>
        <v>0</v>
      </c>
      <c r="C152" s="297"/>
      <c r="D152" s="297"/>
      <c r="E152" s="143" t="s">
        <v>9</v>
      </c>
      <c r="F152" s="315">
        <f>F147</f>
        <v>0</v>
      </c>
      <c r="G152" s="299"/>
      <c r="H152" s="299"/>
      <c r="I152" s="143" t="s">
        <v>16</v>
      </c>
      <c r="J152" s="20">
        <v>1000</v>
      </c>
      <c r="K152" s="21"/>
      <c r="L152" s="203" t="s">
        <v>10</v>
      </c>
      <c r="M152" s="212"/>
      <c r="N152" s="242">
        <f>(B152*F152/J152)</f>
        <v>0</v>
      </c>
      <c r="O152" s="242"/>
      <c r="P152" s="242"/>
      <c r="Q152" s="17"/>
      <c r="R152" s="1"/>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c r="CG152" s="142"/>
      <c r="CH152" s="142"/>
      <c r="CI152" s="142"/>
      <c r="CJ152" s="142"/>
      <c r="CK152" s="142"/>
      <c r="CL152" s="142"/>
      <c r="CM152" s="142"/>
      <c r="CN152" s="142"/>
      <c r="CO152" s="142"/>
      <c r="CP152" s="142"/>
      <c r="CQ152" s="142"/>
      <c r="CR152" s="142"/>
      <c r="CS152" s="142"/>
      <c r="CT152" s="142"/>
      <c r="CU152" s="142"/>
      <c r="CV152" s="142"/>
      <c r="CW152" s="142"/>
      <c r="CX152" s="142"/>
      <c r="CY152" s="142"/>
      <c r="CZ152" s="142"/>
      <c r="DA152" s="142"/>
      <c r="DB152" s="142"/>
      <c r="DC152" s="142"/>
      <c r="DD152" s="142"/>
      <c r="DE152" s="142"/>
      <c r="DF152" s="142"/>
      <c r="DG152" s="142"/>
    </row>
    <row r="153" spans="1:111" ht="14.25" x14ac:dyDescent="0.2">
      <c r="A153" s="15"/>
      <c r="B153" s="295" t="s">
        <v>149</v>
      </c>
      <c r="C153" s="295"/>
      <c r="D153" s="295"/>
      <c r="E153" s="23"/>
      <c r="F153" s="294" t="s">
        <v>18</v>
      </c>
      <c r="G153" s="212"/>
      <c r="H153" s="212"/>
      <c r="I153" s="23"/>
      <c r="J153" s="23"/>
      <c r="K153" s="26"/>
      <c r="L153" s="23"/>
      <c r="M153" s="23"/>
      <c r="N153" s="23"/>
      <c r="O153" s="23"/>
      <c r="P153" s="23"/>
      <c r="Q153" s="17"/>
      <c r="R153" s="1"/>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c r="CV153" s="142"/>
      <c r="CW153" s="142"/>
      <c r="CX153" s="142"/>
      <c r="CY153" s="142"/>
      <c r="CZ153" s="142"/>
      <c r="DA153" s="142"/>
      <c r="DB153" s="142"/>
      <c r="DC153" s="142"/>
      <c r="DD153" s="142"/>
      <c r="DE153" s="142"/>
      <c r="DF153" s="142"/>
      <c r="DG153" s="142"/>
    </row>
    <row r="154" spans="1:111" ht="15" x14ac:dyDescent="0.2">
      <c r="A154" s="15" t="s">
        <v>150</v>
      </c>
      <c r="B154" s="240" t="s">
        <v>151</v>
      </c>
      <c r="C154" s="240"/>
      <c r="D154" s="240"/>
      <c r="E154" s="240"/>
      <c r="F154" s="240"/>
      <c r="G154" s="240"/>
      <c r="H154" s="240"/>
      <c r="I154" s="151"/>
      <c r="J154" s="166" t="s">
        <v>152</v>
      </c>
      <c r="K154" s="30"/>
      <c r="L154" s="203" t="s">
        <v>10</v>
      </c>
      <c r="M154" s="212"/>
      <c r="N154" s="242">
        <f>(N144+N147+N150+N152)</f>
        <v>0</v>
      </c>
      <c r="O154" s="242"/>
      <c r="P154" s="242"/>
      <c r="Q154" s="17"/>
      <c r="R154" s="1"/>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c r="CI154" s="142"/>
      <c r="CJ154" s="142"/>
      <c r="CK154" s="142"/>
      <c r="CL154" s="142"/>
      <c r="CM154" s="142"/>
      <c r="CN154" s="142"/>
      <c r="CO154" s="142"/>
      <c r="CP154" s="142"/>
      <c r="CQ154" s="142"/>
      <c r="CR154" s="142"/>
      <c r="CS154" s="142"/>
      <c r="CT154" s="142"/>
      <c r="CU154" s="142"/>
      <c r="CV154" s="142"/>
      <c r="CW154" s="142"/>
      <c r="CX154" s="142"/>
      <c r="CY154" s="142"/>
      <c r="CZ154" s="142"/>
      <c r="DA154" s="142"/>
      <c r="DB154" s="142"/>
      <c r="DC154" s="142"/>
      <c r="DD154" s="142"/>
      <c r="DE154" s="142"/>
      <c r="DF154" s="142"/>
      <c r="DG154" s="142"/>
    </row>
    <row r="155" spans="1:111" ht="14.25" x14ac:dyDescent="0.2">
      <c r="A155" s="31"/>
      <c r="B155" s="32"/>
      <c r="C155" s="32"/>
      <c r="D155" s="32"/>
      <c r="E155" s="32"/>
      <c r="F155" s="32"/>
      <c r="G155" s="32"/>
      <c r="H155" s="32"/>
      <c r="I155" s="32"/>
      <c r="J155" s="32"/>
      <c r="K155" s="32"/>
      <c r="L155" s="32"/>
      <c r="M155" s="32"/>
      <c r="N155" s="32"/>
      <c r="O155" s="32"/>
      <c r="P155" s="32"/>
      <c r="Q155" s="33"/>
      <c r="R155" s="1"/>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c r="CV155" s="142"/>
      <c r="CW155" s="142"/>
      <c r="CX155" s="142"/>
      <c r="CY155" s="142"/>
      <c r="CZ155" s="142"/>
      <c r="DA155" s="142"/>
      <c r="DB155" s="142"/>
      <c r="DC155" s="142"/>
      <c r="DD155" s="142"/>
      <c r="DE155" s="142"/>
      <c r="DF155" s="142"/>
      <c r="DG155" s="142"/>
    </row>
    <row r="156" spans="1:111" ht="14.25" x14ac:dyDescent="0.2">
      <c r="A156" s="16"/>
      <c r="B156" s="16"/>
      <c r="C156" s="16"/>
      <c r="D156" s="16"/>
      <c r="E156" s="16"/>
      <c r="F156" s="16"/>
      <c r="G156" s="16"/>
      <c r="H156" s="16"/>
      <c r="I156" s="16"/>
      <c r="J156" s="16"/>
      <c r="K156" s="16"/>
      <c r="L156" s="16"/>
      <c r="M156" s="16"/>
      <c r="N156" s="16"/>
      <c r="O156" s="16"/>
      <c r="P156" s="16"/>
      <c r="Q156" s="16"/>
      <c r="R156" s="1"/>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c r="CT156" s="142"/>
      <c r="CU156" s="142"/>
      <c r="CV156" s="142"/>
      <c r="CW156" s="142"/>
      <c r="CX156" s="142"/>
      <c r="CY156" s="142"/>
      <c r="CZ156" s="142"/>
      <c r="DA156" s="142"/>
      <c r="DB156" s="142"/>
      <c r="DC156" s="142"/>
      <c r="DD156" s="142"/>
      <c r="DE156" s="142"/>
      <c r="DF156" s="142"/>
      <c r="DG156" s="142"/>
    </row>
    <row r="157" spans="1:111" ht="14.25" x14ac:dyDescent="0.2">
      <c r="A157" s="311" t="s">
        <v>153</v>
      </c>
      <c r="B157" s="264"/>
      <c r="C157" s="264"/>
      <c r="D157" s="264"/>
      <c r="E157" s="264"/>
      <c r="F157" s="264"/>
      <c r="G157" s="264"/>
      <c r="H157" s="264"/>
      <c r="I157" s="264"/>
      <c r="J157" s="264"/>
      <c r="K157" s="264"/>
      <c r="L157" s="264"/>
      <c r="M157" s="264"/>
      <c r="N157" s="264"/>
      <c r="O157" s="264"/>
      <c r="P157" s="264"/>
      <c r="Q157" s="265"/>
      <c r="R157" s="1"/>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c r="CG157" s="142"/>
      <c r="CH157" s="142"/>
      <c r="CI157" s="142"/>
      <c r="CJ157" s="142"/>
      <c r="CK157" s="142"/>
      <c r="CL157" s="142"/>
      <c r="CM157" s="142"/>
      <c r="CN157" s="142"/>
      <c r="CO157" s="142"/>
      <c r="CP157" s="142"/>
      <c r="CQ157" s="142"/>
      <c r="CR157" s="142"/>
      <c r="CS157" s="142"/>
      <c r="CT157" s="142"/>
      <c r="CU157" s="142"/>
      <c r="CV157" s="142"/>
      <c r="CW157" s="142"/>
      <c r="CX157" s="142"/>
      <c r="CY157" s="142"/>
      <c r="CZ157" s="142"/>
      <c r="DA157" s="142"/>
      <c r="DB157" s="142"/>
      <c r="DC157" s="142"/>
      <c r="DD157" s="142"/>
      <c r="DE157" s="142"/>
      <c r="DF157" s="142"/>
      <c r="DG157" s="142"/>
    </row>
    <row r="158" spans="1:111" ht="9" customHeight="1" x14ac:dyDescent="0.2">
      <c r="A158" s="154"/>
      <c r="B158" s="155"/>
      <c r="C158" s="155"/>
      <c r="D158" s="155"/>
      <c r="E158" s="155"/>
      <c r="F158" s="155"/>
      <c r="G158" s="155"/>
      <c r="H158" s="155"/>
      <c r="I158" s="155"/>
      <c r="J158" s="155"/>
      <c r="K158" s="155"/>
      <c r="L158" s="155"/>
      <c r="M158" s="155"/>
      <c r="N158" s="155"/>
      <c r="O158" s="155"/>
      <c r="P158" s="155"/>
      <c r="Q158" s="162"/>
      <c r="R158" s="1"/>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c r="CL158" s="142"/>
      <c r="CM158" s="142"/>
      <c r="CN158" s="142"/>
      <c r="CO158" s="142"/>
      <c r="CP158" s="142"/>
      <c r="CQ158" s="142"/>
      <c r="CR158" s="142"/>
      <c r="CS158" s="142"/>
      <c r="CT158" s="142"/>
      <c r="CU158" s="142"/>
      <c r="CV158" s="142"/>
      <c r="CW158" s="142"/>
      <c r="CX158" s="142"/>
      <c r="CY158" s="142"/>
      <c r="CZ158" s="142"/>
      <c r="DA158" s="142"/>
      <c r="DB158" s="142"/>
      <c r="DC158" s="142"/>
      <c r="DD158" s="142"/>
      <c r="DE158" s="142"/>
      <c r="DF158" s="142"/>
      <c r="DG158" s="142"/>
    </row>
    <row r="159" spans="1:111" ht="28.5" x14ac:dyDescent="0.2">
      <c r="A159" s="14" t="s">
        <v>154</v>
      </c>
      <c r="B159" s="270" t="s">
        <v>155</v>
      </c>
      <c r="C159" s="270"/>
      <c r="D159" s="270"/>
      <c r="E159" s="270"/>
      <c r="F159" s="270"/>
      <c r="G159" s="270"/>
      <c r="H159" s="270"/>
      <c r="I159" s="270"/>
      <c r="J159" s="270"/>
      <c r="K159" s="270"/>
      <c r="L159" s="270"/>
      <c r="M159" s="270"/>
      <c r="N159" s="270"/>
      <c r="O159" s="270"/>
      <c r="P159" s="270"/>
      <c r="Q159" s="306"/>
      <c r="R159" s="1"/>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2"/>
      <c r="CN159" s="142"/>
      <c r="CO159" s="142"/>
      <c r="CP159" s="142"/>
      <c r="CQ159" s="142"/>
      <c r="CR159" s="142"/>
      <c r="CS159" s="142"/>
      <c r="CT159" s="142"/>
      <c r="CU159" s="142"/>
      <c r="CV159" s="142"/>
      <c r="CW159" s="142"/>
      <c r="CX159" s="142"/>
      <c r="CY159" s="142"/>
      <c r="CZ159" s="142"/>
      <c r="DA159" s="142"/>
      <c r="DB159" s="142"/>
      <c r="DC159" s="142"/>
      <c r="DD159" s="142"/>
      <c r="DE159" s="142"/>
      <c r="DF159" s="142"/>
      <c r="DG159" s="142"/>
    </row>
    <row r="160" spans="1:111" ht="2.1" customHeight="1" x14ac:dyDescent="0.2">
      <c r="A160" s="14"/>
      <c r="B160" s="155"/>
      <c r="C160" s="155"/>
      <c r="D160" s="155"/>
      <c r="E160" s="155"/>
      <c r="F160" s="155"/>
      <c r="G160" s="155"/>
      <c r="H160" s="155"/>
      <c r="I160" s="155"/>
      <c r="J160" s="155"/>
      <c r="K160" s="155"/>
      <c r="L160" s="155"/>
      <c r="M160" s="155"/>
      <c r="N160" s="155"/>
      <c r="O160" s="155"/>
      <c r="P160" s="155"/>
      <c r="Q160" s="162"/>
      <c r="R160" s="1"/>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2"/>
      <c r="CN160" s="142"/>
      <c r="CO160" s="142"/>
      <c r="CP160" s="142"/>
      <c r="CQ160" s="142"/>
      <c r="CR160" s="142"/>
      <c r="CS160" s="142"/>
      <c r="CT160" s="142"/>
      <c r="CU160" s="142"/>
      <c r="CV160" s="142"/>
      <c r="CW160" s="142"/>
      <c r="CX160" s="142"/>
      <c r="CY160" s="142"/>
      <c r="CZ160" s="142"/>
      <c r="DA160" s="142"/>
      <c r="DB160" s="142"/>
      <c r="DC160" s="142"/>
      <c r="DD160" s="142"/>
      <c r="DE160" s="142"/>
      <c r="DF160" s="142"/>
      <c r="DG160" s="142"/>
    </row>
    <row r="161" spans="1:111" ht="15" x14ac:dyDescent="0.2">
      <c r="A161" s="15"/>
      <c r="B161" s="242">
        <f>SUM(N154)</f>
        <v>0</v>
      </c>
      <c r="C161" s="242"/>
      <c r="D161" s="242"/>
      <c r="E161" s="143" t="s">
        <v>16</v>
      </c>
      <c r="F161" s="312"/>
      <c r="G161" s="313"/>
      <c r="H161" s="313"/>
      <c r="I161" s="143" t="s">
        <v>9</v>
      </c>
      <c r="J161" s="20">
        <v>1000</v>
      </c>
      <c r="K161" s="21"/>
      <c r="L161" s="203" t="s">
        <v>10</v>
      </c>
      <c r="M161" s="212"/>
      <c r="N161" s="298" t="e">
        <f>(B161/F161*1000)</f>
        <v>#DIV/0!</v>
      </c>
      <c r="O161" s="298"/>
      <c r="P161" s="298"/>
      <c r="Q161" s="28"/>
      <c r="R161" s="1"/>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c r="CL161" s="142"/>
      <c r="CM161" s="142"/>
      <c r="CN161" s="142"/>
      <c r="CO161" s="142"/>
      <c r="CP161" s="142"/>
      <c r="CQ161" s="142"/>
      <c r="CR161" s="142"/>
      <c r="CS161" s="142"/>
      <c r="CT161" s="142"/>
      <c r="CU161" s="142"/>
      <c r="CV161" s="142"/>
      <c r="CW161" s="142"/>
      <c r="CX161" s="142"/>
      <c r="CY161" s="142"/>
      <c r="CZ161" s="142"/>
      <c r="DA161" s="142"/>
      <c r="DB161" s="142"/>
      <c r="DC161" s="142"/>
      <c r="DD161" s="142"/>
      <c r="DE161" s="142"/>
      <c r="DF161" s="142"/>
      <c r="DG161" s="142"/>
    </row>
    <row r="162" spans="1:111" x14ac:dyDescent="0.2">
      <c r="A162" s="22"/>
      <c r="B162" s="295" t="s">
        <v>156</v>
      </c>
      <c r="C162" s="295"/>
      <c r="D162" s="295"/>
      <c r="E162" s="23"/>
      <c r="F162" s="89" t="s">
        <v>157</v>
      </c>
      <c r="G162" s="90"/>
      <c r="H162" s="90"/>
      <c r="I162" s="40"/>
      <c r="J162" s="159"/>
      <c r="K162" s="159"/>
      <c r="L162" s="159"/>
      <c r="M162" s="23"/>
      <c r="N162" s="294"/>
      <c r="O162" s="294"/>
      <c r="P162" s="294"/>
      <c r="Q162" s="34"/>
      <c r="R162" s="1"/>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c r="CL162" s="142"/>
      <c r="CM162" s="142"/>
      <c r="CN162" s="142"/>
      <c r="CO162" s="142"/>
      <c r="CP162" s="142"/>
      <c r="CQ162" s="142"/>
      <c r="CR162" s="142"/>
      <c r="CS162" s="142"/>
      <c r="CT162" s="142"/>
      <c r="CU162" s="142"/>
      <c r="CV162" s="142"/>
      <c r="CW162" s="142"/>
      <c r="CX162" s="142"/>
      <c r="CY162" s="142"/>
      <c r="CZ162" s="142"/>
      <c r="DA162" s="142"/>
      <c r="DB162" s="142"/>
      <c r="DC162" s="142"/>
      <c r="DD162" s="142"/>
      <c r="DE162" s="142"/>
      <c r="DF162" s="142"/>
      <c r="DG162" s="142"/>
    </row>
    <row r="163" spans="1:111" ht="14.25" x14ac:dyDescent="0.2">
      <c r="A163" s="14" t="s">
        <v>158</v>
      </c>
      <c r="B163" s="270" t="s">
        <v>159</v>
      </c>
      <c r="C163" s="270"/>
      <c r="D163" s="270"/>
      <c r="E163" s="270"/>
      <c r="F163" s="270"/>
      <c r="G163" s="270"/>
      <c r="H163" s="270"/>
      <c r="I163" s="270"/>
      <c r="J163" s="270"/>
      <c r="K163" s="270"/>
      <c r="L163" s="270"/>
      <c r="M163" s="270"/>
      <c r="N163" s="270"/>
      <c r="O163" s="270"/>
      <c r="P163" s="270"/>
      <c r="Q163" s="306"/>
      <c r="R163" s="1"/>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142"/>
      <c r="DF163" s="142"/>
      <c r="DG163" s="142"/>
    </row>
    <row r="164" spans="1:111" ht="21.75" customHeight="1" x14ac:dyDescent="0.2">
      <c r="A164" s="15"/>
      <c r="B164" s="307"/>
      <c r="C164" s="307"/>
      <c r="D164" s="307"/>
      <c r="E164" s="143" t="s">
        <v>9</v>
      </c>
      <c r="F164" s="308" t="e">
        <f>SUM(N161)</f>
        <v>#DIV/0!</v>
      </c>
      <c r="G164" s="309"/>
      <c r="H164" s="309"/>
      <c r="I164" s="143" t="s">
        <v>16</v>
      </c>
      <c r="J164" s="135">
        <v>1000</v>
      </c>
      <c r="K164" s="21"/>
      <c r="L164" s="203" t="s">
        <v>10</v>
      </c>
      <c r="M164" s="212"/>
      <c r="N164" s="310" t="str">
        <f>IF(ISBLANK(B164),"0",(B164*F164/1000))</f>
        <v>0</v>
      </c>
      <c r="O164" s="310"/>
      <c r="P164" s="310"/>
      <c r="Q164" s="17"/>
      <c r="R164" s="1"/>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c r="CT164" s="142"/>
      <c r="CU164" s="142"/>
      <c r="CV164" s="142"/>
      <c r="CW164" s="142"/>
      <c r="CX164" s="142"/>
      <c r="CY164" s="142"/>
      <c r="CZ164" s="142"/>
      <c r="DA164" s="142"/>
      <c r="DB164" s="142"/>
      <c r="DC164" s="142"/>
      <c r="DD164" s="142"/>
      <c r="DE164" s="142"/>
      <c r="DF164" s="142"/>
      <c r="DG164" s="142"/>
    </row>
    <row r="165" spans="1:111" x14ac:dyDescent="0.2">
      <c r="A165" s="22"/>
      <c r="B165" s="295" t="s">
        <v>38</v>
      </c>
      <c r="C165" s="295"/>
      <c r="D165" s="295"/>
      <c r="E165" s="23"/>
      <c r="F165" s="294" t="s">
        <v>160</v>
      </c>
      <c r="G165" s="304"/>
      <c r="H165" s="304"/>
      <c r="I165" s="23"/>
      <c r="J165" s="23"/>
      <c r="K165" s="23"/>
      <c r="L165" s="23"/>
      <c r="M165" s="23"/>
      <c r="N165" s="23"/>
      <c r="O165" s="23"/>
      <c r="P165" s="23"/>
      <c r="Q165" s="34"/>
      <c r="R165" s="1"/>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c r="CT165" s="142"/>
      <c r="CU165" s="142"/>
      <c r="CV165" s="142"/>
      <c r="CW165" s="142"/>
      <c r="CX165" s="142"/>
      <c r="CY165" s="142"/>
      <c r="CZ165" s="142"/>
      <c r="DA165" s="142"/>
      <c r="DB165" s="142"/>
      <c r="DC165" s="142"/>
      <c r="DD165" s="142"/>
      <c r="DE165" s="142"/>
      <c r="DF165" s="142"/>
      <c r="DG165" s="142"/>
    </row>
    <row r="166" spans="1:111" ht="15" x14ac:dyDescent="0.2">
      <c r="A166" s="15" t="s">
        <v>161</v>
      </c>
      <c r="B166" s="240" t="s">
        <v>162</v>
      </c>
      <c r="C166" s="240"/>
      <c r="D166" s="240"/>
      <c r="E166" s="240"/>
      <c r="F166" s="240"/>
      <c r="G166" s="240"/>
      <c r="H166" s="240"/>
      <c r="I166" s="174"/>
      <c r="J166" s="305" t="s">
        <v>163</v>
      </c>
      <c r="K166" s="305"/>
      <c r="L166" s="203" t="s">
        <v>10</v>
      </c>
      <c r="M166" s="212"/>
      <c r="N166" s="242">
        <f>IF(F161&lt;0,(N154),(N154+N164))</f>
        <v>0</v>
      </c>
      <c r="O166" s="242"/>
      <c r="P166" s="242"/>
      <c r="Q166" s="17"/>
      <c r="R166" s="1"/>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c r="CL166" s="142"/>
      <c r="CM166" s="142"/>
      <c r="CN166" s="142"/>
      <c r="CO166" s="142"/>
      <c r="CP166" s="142"/>
      <c r="CQ166" s="142"/>
      <c r="CR166" s="142"/>
      <c r="CS166" s="142"/>
      <c r="CT166" s="142"/>
      <c r="CU166" s="142"/>
      <c r="CV166" s="142"/>
      <c r="CW166" s="142"/>
      <c r="CX166" s="142"/>
      <c r="CY166" s="142"/>
      <c r="CZ166" s="142"/>
      <c r="DA166" s="142"/>
      <c r="DB166" s="142"/>
      <c r="DC166" s="142"/>
      <c r="DD166" s="142"/>
      <c r="DE166" s="142"/>
      <c r="DF166" s="142"/>
      <c r="DG166" s="142"/>
    </row>
    <row r="167" spans="1:111" ht="14.25" x14ac:dyDescent="0.2">
      <c r="A167" s="31"/>
      <c r="B167" s="172"/>
      <c r="C167" s="172"/>
      <c r="D167" s="172"/>
      <c r="E167" s="172"/>
      <c r="F167" s="172"/>
      <c r="G167" s="172"/>
      <c r="H167" s="172"/>
      <c r="I167" s="172"/>
      <c r="J167" s="172"/>
      <c r="K167" s="172"/>
      <c r="L167" s="32"/>
      <c r="M167" s="32"/>
      <c r="N167" s="32"/>
      <c r="O167" s="32"/>
      <c r="P167" s="32"/>
      <c r="Q167" s="33"/>
      <c r="R167" s="1"/>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c r="CL167" s="142"/>
      <c r="CM167" s="142"/>
      <c r="CN167" s="142"/>
      <c r="CO167" s="142"/>
      <c r="CP167" s="142"/>
      <c r="CQ167" s="142"/>
      <c r="CR167" s="142"/>
      <c r="CS167" s="142"/>
      <c r="CT167" s="142"/>
      <c r="CU167" s="142"/>
      <c r="CV167" s="142"/>
      <c r="CW167" s="142"/>
      <c r="CX167" s="142"/>
      <c r="CY167" s="142"/>
      <c r="CZ167" s="142"/>
      <c r="DA167" s="142"/>
      <c r="DB167" s="142"/>
      <c r="DC167" s="142"/>
      <c r="DD167" s="142"/>
      <c r="DE167" s="142"/>
      <c r="DF167" s="142"/>
      <c r="DG167" s="142"/>
    </row>
    <row r="168" spans="1:111" ht="14.25" x14ac:dyDescent="0.2">
      <c r="A168" s="16"/>
      <c r="B168" s="16"/>
      <c r="C168" s="16"/>
      <c r="D168" s="16"/>
      <c r="E168" s="16"/>
      <c r="F168" s="16"/>
      <c r="G168" s="16"/>
      <c r="H168" s="16"/>
      <c r="I168" s="16"/>
      <c r="J168" s="16"/>
      <c r="K168" s="16"/>
      <c r="L168" s="16"/>
      <c r="M168" s="16"/>
      <c r="N168" s="16"/>
      <c r="O168" s="16"/>
      <c r="P168" s="16"/>
      <c r="Q168" s="16"/>
      <c r="R168" s="1"/>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c r="CL168" s="142"/>
      <c r="CM168" s="142"/>
      <c r="CN168" s="142"/>
      <c r="CO168" s="142"/>
      <c r="CP168" s="142"/>
      <c r="CQ168" s="142"/>
      <c r="CR168" s="142"/>
      <c r="CS168" s="142"/>
      <c r="CT168" s="142"/>
      <c r="CU168" s="142"/>
      <c r="CV168" s="142"/>
      <c r="CW168" s="142"/>
      <c r="CX168" s="142"/>
      <c r="CY168" s="142"/>
      <c r="CZ168" s="142"/>
      <c r="DA168" s="142"/>
      <c r="DB168" s="142"/>
      <c r="DC168" s="142"/>
      <c r="DD168" s="142"/>
      <c r="DE168" s="142"/>
      <c r="DF168" s="142"/>
      <c r="DG168" s="142"/>
    </row>
    <row r="169" spans="1:111" ht="15" x14ac:dyDescent="0.2">
      <c r="A169" s="38" t="s">
        <v>164</v>
      </c>
      <c r="B169" s="289" t="s">
        <v>44</v>
      </c>
      <c r="C169" s="289"/>
      <c r="D169" s="289"/>
      <c r="E169" s="289"/>
      <c r="F169" s="289"/>
      <c r="G169" s="289"/>
      <c r="H169" s="289"/>
      <c r="I169" s="289"/>
      <c r="J169" s="289"/>
      <c r="K169" s="289"/>
      <c r="L169" s="289"/>
      <c r="M169" s="289"/>
      <c r="N169" s="300"/>
      <c r="O169" s="300"/>
      <c r="P169" s="300"/>
      <c r="Q169" s="39"/>
      <c r="R169" s="1"/>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c r="CT169" s="142"/>
      <c r="CU169" s="142"/>
      <c r="CV169" s="142"/>
      <c r="CW169" s="142"/>
      <c r="CX169" s="142"/>
      <c r="CY169" s="142"/>
      <c r="CZ169" s="142"/>
      <c r="DA169" s="142"/>
      <c r="DB169" s="142"/>
      <c r="DC169" s="142"/>
      <c r="DD169" s="142"/>
      <c r="DE169" s="142"/>
      <c r="DF169" s="142"/>
      <c r="DG169" s="142"/>
    </row>
    <row r="170" spans="1:111" ht="14.25" x14ac:dyDescent="0.2">
      <c r="A170" s="15"/>
      <c r="B170" s="23" t="s">
        <v>45</v>
      </c>
      <c r="C170" s="23"/>
      <c r="D170" s="23"/>
      <c r="E170" s="23"/>
      <c r="F170" s="23"/>
      <c r="G170" s="23"/>
      <c r="H170" s="23"/>
      <c r="I170" s="23"/>
      <c r="J170" s="23"/>
      <c r="K170" s="23"/>
      <c r="L170" s="40"/>
      <c r="M170" s="40"/>
      <c r="N170" s="41"/>
      <c r="O170" s="41"/>
      <c r="P170" s="41"/>
      <c r="Q170" s="34"/>
      <c r="R170" s="1"/>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c r="CL170" s="142"/>
      <c r="CM170" s="142"/>
      <c r="CN170" s="142"/>
      <c r="CO170" s="142"/>
      <c r="CP170" s="142"/>
      <c r="CQ170" s="142"/>
      <c r="CR170" s="142"/>
      <c r="CS170" s="142"/>
      <c r="CT170" s="142"/>
      <c r="CU170" s="142"/>
      <c r="CV170" s="142"/>
      <c r="CW170" s="142"/>
      <c r="CX170" s="142"/>
      <c r="CY170" s="142"/>
      <c r="CZ170" s="142"/>
      <c r="DA170" s="142"/>
      <c r="DB170" s="142"/>
      <c r="DC170" s="142"/>
      <c r="DD170" s="142"/>
      <c r="DE170" s="142"/>
      <c r="DF170" s="142"/>
      <c r="DG170" s="142"/>
    </row>
    <row r="171" spans="1:111" ht="15" x14ac:dyDescent="0.2">
      <c r="A171" s="15"/>
      <c r="B171" s="301"/>
      <c r="C171" s="301"/>
      <c r="D171" s="143" t="s">
        <v>23</v>
      </c>
      <c r="E171" s="301"/>
      <c r="F171" s="301"/>
      <c r="G171" s="143" t="s">
        <v>23</v>
      </c>
      <c r="H171" s="301"/>
      <c r="I171" s="301"/>
      <c r="J171" s="143" t="s">
        <v>46</v>
      </c>
      <c r="K171" s="302"/>
      <c r="L171" s="302"/>
      <c r="M171" s="42" t="s">
        <v>47</v>
      </c>
      <c r="N171" s="303">
        <f>B171-E171-H171+K171</f>
        <v>0</v>
      </c>
      <c r="O171" s="209"/>
      <c r="P171" s="209"/>
      <c r="Q171" s="17"/>
      <c r="R171" s="1"/>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2"/>
      <c r="CN171" s="142"/>
      <c r="CO171" s="142"/>
      <c r="CP171" s="142"/>
      <c r="CQ171" s="142"/>
      <c r="CR171" s="142"/>
      <c r="CS171" s="142"/>
      <c r="CT171" s="142"/>
      <c r="CU171" s="142"/>
      <c r="CV171" s="142"/>
      <c r="CW171" s="142"/>
      <c r="CX171" s="142"/>
      <c r="CY171" s="142"/>
      <c r="CZ171" s="142"/>
      <c r="DA171" s="142"/>
      <c r="DB171" s="142"/>
      <c r="DC171" s="142"/>
      <c r="DD171" s="142"/>
      <c r="DE171" s="142"/>
      <c r="DF171" s="142"/>
      <c r="DG171" s="142"/>
    </row>
    <row r="172" spans="1:111" ht="14.25" x14ac:dyDescent="0.2">
      <c r="A172" s="15"/>
      <c r="B172" s="294" t="s">
        <v>48</v>
      </c>
      <c r="C172" s="294"/>
      <c r="D172" s="152"/>
      <c r="E172" s="295" t="s">
        <v>49</v>
      </c>
      <c r="F172" s="295"/>
      <c r="G172" s="152"/>
      <c r="H172" s="295" t="s">
        <v>50</v>
      </c>
      <c r="I172" s="295"/>
      <c r="J172" s="294" t="s">
        <v>51</v>
      </c>
      <c r="K172" s="294"/>
      <c r="L172" s="294"/>
      <c r="M172" s="294"/>
      <c r="N172" s="296" t="s">
        <v>52</v>
      </c>
      <c r="O172" s="296"/>
      <c r="P172" s="296"/>
      <c r="Q172" s="17"/>
      <c r="R172" s="1"/>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c r="CL172" s="142"/>
      <c r="CM172" s="142"/>
      <c r="CN172" s="142"/>
      <c r="CO172" s="142"/>
      <c r="CP172" s="142"/>
      <c r="CQ172" s="142"/>
      <c r="CR172" s="142"/>
      <c r="CS172" s="142"/>
      <c r="CT172" s="142"/>
      <c r="CU172" s="142"/>
      <c r="CV172" s="142"/>
      <c r="CW172" s="142"/>
      <c r="CX172" s="142"/>
      <c r="CY172" s="142"/>
      <c r="CZ172" s="142"/>
      <c r="DA172" s="142"/>
      <c r="DB172" s="142"/>
      <c r="DC172" s="142"/>
      <c r="DD172" s="142"/>
      <c r="DE172" s="142"/>
      <c r="DF172" s="142"/>
      <c r="DG172" s="142"/>
    </row>
    <row r="173" spans="1:111" ht="15" x14ac:dyDescent="0.2">
      <c r="A173" s="15"/>
      <c r="B173" s="297">
        <f>F161+B164</f>
        <v>0</v>
      </c>
      <c r="C173" s="297"/>
      <c r="D173" s="297"/>
      <c r="E173" s="29" t="s">
        <v>9</v>
      </c>
      <c r="F173" s="298">
        <f>N171</f>
        <v>0</v>
      </c>
      <c r="G173" s="299"/>
      <c r="H173" s="299"/>
      <c r="I173" s="143" t="s">
        <v>16</v>
      </c>
      <c r="J173" s="20">
        <v>1000</v>
      </c>
      <c r="K173" s="21"/>
      <c r="L173" s="203" t="s">
        <v>10</v>
      </c>
      <c r="M173" s="212"/>
      <c r="N173" s="242">
        <f>(B173*F173/1000)</f>
        <v>0</v>
      </c>
      <c r="O173" s="242"/>
      <c r="P173" s="242"/>
      <c r="Q173" s="17"/>
      <c r="R173" s="1"/>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c r="CL173" s="142"/>
      <c r="CM173" s="142"/>
      <c r="CN173" s="142"/>
      <c r="CO173" s="142"/>
      <c r="CP173" s="142"/>
      <c r="CQ173" s="142"/>
      <c r="CR173" s="142"/>
      <c r="CS173" s="142"/>
      <c r="CT173" s="142"/>
      <c r="CU173" s="142"/>
      <c r="CV173" s="142"/>
      <c r="CW173" s="142"/>
      <c r="CX173" s="142"/>
      <c r="CY173" s="142"/>
      <c r="CZ173" s="142"/>
      <c r="DA173" s="142"/>
      <c r="DB173" s="142"/>
      <c r="DC173" s="142"/>
      <c r="DD173" s="142"/>
      <c r="DE173" s="142"/>
      <c r="DF173" s="142"/>
      <c r="DG173" s="142"/>
    </row>
    <row r="174" spans="1:111" x14ac:dyDescent="0.2">
      <c r="A174" s="43"/>
      <c r="B174" s="247" t="s">
        <v>165</v>
      </c>
      <c r="C174" s="247"/>
      <c r="D174" s="247"/>
      <c r="E174" s="44"/>
      <c r="F174" s="239" t="s">
        <v>52</v>
      </c>
      <c r="G174" s="243"/>
      <c r="H174" s="243"/>
      <c r="I174" s="44"/>
      <c r="J174" s="44"/>
      <c r="K174" s="44"/>
      <c r="L174" s="44"/>
      <c r="M174" s="44"/>
      <c r="N174" s="247" t="s">
        <v>54</v>
      </c>
      <c r="O174" s="247"/>
      <c r="P174" s="247"/>
      <c r="Q174" s="45"/>
      <c r="R174" s="1"/>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c r="CL174" s="142"/>
      <c r="CM174" s="142"/>
      <c r="CN174" s="142"/>
      <c r="CO174" s="142"/>
      <c r="CP174" s="142"/>
      <c r="CQ174" s="142"/>
      <c r="CR174" s="142"/>
      <c r="CS174" s="142"/>
      <c r="CT174" s="142"/>
      <c r="CU174" s="142"/>
      <c r="CV174" s="142"/>
      <c r="CW174" s="142"/>
      <c r="CX174" s="142"/>
      <c r="CY174" s="142"/>
      <c r="CZ174" s="142"/>
      <c r="DA174" s="142"/>
      <c r="DB174" s="142"/>
      <c r="DC174" s="142"/>
      <c r="DD174" s="142"/>
      <c r="DE174" s="142"/>
      <c r="DF174" s="142"/>
      <c r="DG174" s="142"/>
    </row>
    <row r="175" spans="1:111" ht="5.45" customHeight="1" x14ac:dyDescent="0.2">
      <c r="A175" s="16"/>
      <c r="B175" s="151"/>
      <c r="C175" s="151"/>
      <c r="D175" s="151"/>
      <c r="E175" s="151"/>
      <c r="F175" s="151"/>
      <c r="G175" s="151"/>
      <c r="H175" s="151"/>
      <c r="I175" s="151"/>
      <c r="J175" s="151"/>
      <c r="K175" s="151"/>
      <c r="L175" s="151"/>
      <c r="M175" s="151"/>
      <c r="N175" s="16"/>
      <c r="O175" s="16"/>
      <c r="P175" s="16"/>
      <c r="Q175" s="16"/>
      <c r="R175" s="1"/>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c r="CL175" s="142"/>
      <c r="CM175" s="142"/>
      <c r="CN175" s="142"/>
      <c r="CO175" s="142"/>
      <c r="CP175" s="142"/>
      <c r="CQ175" s="142"/>
      <c r="CR175" s="142"/>
      <c r="CS175" s="142"/>
      <c r="CT175" s="142"/>
      <c r="CU175" s="142"/>
      <c r="CV175" s="142"/>
      <c r="CW175" s="142"/>
      <c r="CX175" s="142"/>
      <c r="CY175" s="142"/>
      <c r="CZ175" s="142"/>
      <c r="DA175" s="142"/>
      <c r="DB175" s="142"/>
      <c r="DC175" s="142"/>
      <c r="DD175" s="142"/>
      <c r="DE175" s="142"/>
      <c r="DF175" s="142"/>
      <c r="DG175" s="142"/>
    </row>
    <row r="176" spans="1:111" ht="5.45" customHeight="1" x14ac:dyDescent="0.2">
      <c r="A176" s="16"/>
      <c r="B176" s="240"/>
      <c r="C176" s="240"/>
      <c r="D176" s="240"/>
      <c r="E176" s="240"/>
      <c r="F176" s="240"/>
      <c r="G176" s="240"/>
      <c r="H176" s="240"/>
      <c r="I176" s="240"/>
      <c r="J176" s="240"/>
      <c r="K176" s="240"/>
      <c r="L176" s="240"/>
      <c r="M176" s="240"/>
      <c r="N176" s="16"/>
      <c r="O176" s="16"/>
      <c r="P176" s="16"/>
      <c r="Q176" s="16"/>
      <c r="R176" s="1"/>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2"/>
      <c r="CN176" s="142"/>
      <c r="CO176" s="142"/>
      <c r="CP176" s="142"/>
      <c r="CQ176" s="142"/>
      <c r="CR176" s="142"/>
      <c r="CS176" s="142"/>
      <c r="CT176" s="142"/>
      <c r="CU176" s="142"/>
      <c r="CV176" s="142"/>
      <c r="CW176" s="142"/>
      <c r="CX176" s="142"/>
      <c r="CY176" s="142"/>
      <c r="CZ176" s="142"/>
      <c r="DA176" s="142"/>
      <c r="DB176" s="142"/>
      <c r="DC176" s="142"/>
      <c r="DD176" s="142"/>
      <c r="DE176" s="142"/>
      <c r="DF176" s="142"/>
      <c r="DG176" s="142"/>
    </row>
    <row r="177" spans="1:111" ht="15" x14ac:dyDescent="0.2">
      <c r="A177" s="38" t="s">
        <v>166</v>
      </c>
      <c r="B177" s="289" t="s">
        <v>167</v>
      </c>
      <c r="C177" s="290"/>
      <c r="D177" s="290"/>
      <c r="E177" s="290"/>
      <c r="F177" s="290"/>
      <c r="G177" s="290"/>
      <c r="H177" s="290"/>
      <c r="I177" s="290"/>
      <c r="J177" s="290"/>
      <c r="K177" s="173"/>
      <c r="L177" s="291" t="s">
        <v>10</v>
      </c>
      <c r="M177" s="292"/>
      <c r="N177" s="293">
        <f>MIN(N166,N173)</f>
        <v>0</v>
      </c>
      <c r="O177" s="293"/>
      <c r="P177" s="293"/>
      <c r="Q177" s="39"/>
      <c r="R177" s="1"/>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c r="CT177" s="142"/>
      <c r="CU177" s="142"/>
      <c r="CV177" s="142"/>
      <c r="CW177" s="142"/>
      <c r="CX177" s="142"/>
      <c r="CY177" s="142"/>
      <c r="CZ177" s="142"/>
      <c r="DA177" s="142"/>
      <c r="DB177" s="142"/>
      <c r="DC177" s="142"/>
      <c r="DD177" s="142"/>
      <c r="DE177" s="142"/>
      <c r="DF177" s="142"/>
      <c r="DG177" s="142"/>
    </row>
    <row r="178" spans="1:111" ht="14.25" x14ac:dyDescent="0.2">
      <c r="A178" s="15"/>
      <c r="B178" s="16"/>
      <c r="C178" s="16"/>
      <c r="D178" s="16"/>
      <c r="E178" s="16"/>
      <c r="F178" s="16"/>
      <c r="G178" s="16"/>
      <c r="H178" s="16"/>
      <c r="I178" s="16"/>
      <c r="J178" s="16"/>
      <c r="K178" s="16"/>
      <c r="L178" s="16"/>
      <c r="M178" s="16"/>
      <c r="N178" s="16"/>
      <c r="O178" s="16"/>
      <c r="P178" s="16"/>
      <c r="Q178" s="17"/>
      <c r="R178" s="1"/>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2"/>
      <c r="CN178" s="142"/>
      <c r="CO178" s="142"/>
      <c r="CP178" s="142"/>
      <c r="CQ178" s="142"/>
      <c r="CR178" s="142"/>
      <c r="CS178" s="142"/>
      <c r="CT178" s="142"/>
      <c r="CU178" s="142"/>
      <c r="CV178" s="142"/>
      <c r="CW178" s="142"/>
      <c r="CX178" s="142"/>
      <c r="CY178" s="142"/>
      <c r="CZ178" s="142"/>
      <c r="DA178" s="142"/>
      <c r="DB178" s="142"/>
      <c r="DC178" s="142"/>
      <c r="DD178" s="142"/>
      <c r="DE178" s="142"/>
      <c r="DF178" s="142"/>
      <c r="DG178" s="142"/>
    </row>
    <row r="179" spans="1:111" ht="15" x14ac:dyDescent="0.2">
      <c r="A179" s="15" t="s">
        <v>168</v>
      </c>
      <c r="B179" s="270" t="s">
        <v>169</v>
      </c>
      <c r="C179" s="270"/>
      <c r="D179" s="270"/>
      <c r="E179" s="270"/>
      <c r="F179" s="270"/>
      <c r="G179" s="270"/>
      <c r="H179" s="270"/>
      <c r="I179" s="270"/>
      <c r="J179" s="270"/>
      <c r="K179" s="270"/>
      <c r="L179" s="203" t="s">
        <v>10</v>
      </c>
      <c r="M179" s="212"/>
      <c r="N179" s="208">
        <f>MAX(MIN(N173,(N166-N10)),E144)</f>
        <v>0</v>
      </c>
      <c r="O179" s="209"/>
      <c r="P179" s="209"/>
      <c r="Q179" s="17"/>
      <c r="R179" s="1"/>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row>
    <row r="180" spans="1:111" ht="29.25" customHeight="1" x14ac:dyDescent="0.2">
      <c r="A180" s="31"/>
      <c r="B180" s="282"/>
      <c r="C180" s="282"/>
      <c r="D180" s="282"/>
      <c r="E180" s="282"/>
      <c r="F180" s="282"/>
      <c r="G180" s="282"/>
      <c r="H180" s="282"/>
      <c r="I180" s="282"/>
      <c r="J180" s="282"/>
      <c r="K180" s="282"/>
      <c r="L180" s="32"/>
      <c r="M180" s="32"/>
      <c r="N180" s="32"/>
      <c r="O180" s="32"/>
      <c r="P180" s="32"/>
      <c r="Q180" s="33"/>
      <c r="R180" s="1"/>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c r="CT180" s="142"/>
      <c r="CU180" s="142"/>
      <c r="CV180" s="142"/>
      <c r="CW180" s="142"/>
      <c r="CX180" s="142"/>
      <c r="CY180" s="142"/>
      <c r="CZ180" s="142"/>
      <c r="DA180" s="142"/>
      <c r="DB180" s="142"/>
      <c r="DC180" s="142"/>
      <c r="DD180" s="142"/>
      <c r="DE180" s="142"/>
      <c r="DF180" s="142"/>
      <c r="DG180" s="142"/>
    </row>
    <row r="181" spans="1:111" ht="4.5" customHeight="1" x14ac:dyDescent="0.2">
      <c r="A181" s="16"/>
      <c r="B181" s="16"/>
      <c r="C181" s="16"/>
      <c r="D181" s="16"/>
      <c r="E181" s="151"/>
      <c r="F181" s="151"/>
      <c r="G181" s="151"/>
      <c r="H181" s="151"/>
      <c r="I181" s="151"/>
      <c r="J181" s="151"/>
      <c r="K181" s="151"/>
      <c r="L181" s="151"/>
      <c r="M181" s="151"/>
      <c r="N181" s="48"/>
      <c r="O181" s="48"/>
      <c r="P181" s="48"/>
      <c r="Q181" s="16"/>
      <c r="R181" s="1"/>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c r="CT181" s="142"/>
      <c r="CU181" s="142"/>
      <c r="CV181" s="142"/>
      <c r="CW181" s="142"/>
      <c r="CX181" s="142"/>
      <c r="CY181" s="142"/>
      <c r="CZ181" s="142"/>
      <c r="DA181" s="142"/>
      <c r="DB181" s="142"/>
      <c r="DC181" s="142"/>
      <c r="DD181" s="142"/>
      <c r="DE181" s="142"/>
      <c r="DF181" s="142"/>
      <c r="DG181" s="142"/>
    </row>
    <row r="182" spans="1:111" ht="15" x14ac:dyDescent="0.2">
      <c r="A182" s="283"/>
      <c r="B182" s="283"/>
      <c r="C182" s="283"/>
      <c r="D182" s="283"/>
      <c r="E182" s="283"/>
      <c r="F182" s="283"/>
      <c r="G182" s="283"/>
      <c r="H182" s="283"/>
      <c r="I182" s="283"/>
      <c r="J182" s="283"/>
      <c r="K182" s="283"/>
      <c r="L182" s="283"/>
      <c r="M182" s="283"/>
      <c r="N182" s="283"/>
      <c r="O182" s="283"/>
      <c r="P182" s="283"/>
      <c r="Q182" s="283"/>
      <c r="R182" s="1"/>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2"/>
      <c r="CN182" s="142"/>
      <c r="CO182" s="142"/>
      <c r="CP182" s="142"/>
      <c r="CQ182" s="142"/>
      <c r="CR182" s="142"/>
      <c r="CS182" s="142"/>
      <c r="CT182" s="142"/>
      <c r="CU182" s="142"/>
      <c r="CV182" s="142"/>
      <c r="CW182" s="142"/>
      <c r="CX182" s="142"/>
      <c r="CY182" s="142"/>
      <c r="CZ182" s="142"/>
      <c r="DA182" s="142"/>
      <c r="DB182" s="142"/>
      <c r="DC182" s="142"/>
      <c r="DD182" s="142"/>
      <c r="DE182" s="142"/>
      <c r="DF182" s="142"/>
      <c r="DG182" s="142"/>
    </row>
    <row r="183" spans="1:111" ht="15.75" x14ac:dyDescent="0.25">
      <c r="A183" s="284" t="s">
        <v>72</v>
      </c>
      <c r="B183" s="285"/>
      <c r="C183" s="285"/>
      <c r="D183" s="286" t="s">
        <v>73</v>
      </c>
      <c r="E183" s="287"/>
      <c r="F183" s="287"/>
      <c r="G183" s="287"/>
      <c r="H183" s="288"/>
      <c r="I183" s="54"/>
      <c r="J183" s="54"/>
      <c r="K183" s="158"/>
      <c r="L183" s="55"/>
      <c r="M183" s="56"/>
      <c r="N183" s="57"/>
      <c r="O183" s="58"/>
      <c r="P183" s="59"/>
      <c r="Q183" s="60"/>
      <c r="R183" s="1"/>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c r="CL183" s="142"/>
      <c r="CM183" s="142"/>
      <c r="CN183" s="142"/>
      <c r="CO183" s="142"/>
      <c r="CP183" s="142"/>
      <c r="CQ183" s="142"/>
      <c r="CR183" s="142"/>
      <c r="CS183" s="142"/>
      <c r="CT183" s="142"/>
      <c r="CU183" s="142"/>
      <c r="CV183" s="142"/>
      <c r="CW183" s="142"/>
      <c r="CX183" s="142"/>
      <c r="CY183" s="142"/>
      <c r="CZ183" s="142"/>
      <c r="DA183" s="142"/>
      <c r="DB183" s="142"/>
      <c r="DC183" s="142"/>
      <c r="DD183" s="142"/>
      <c r="DE183" s="142"/>
      <c r="DF183" s="142"/>
      <c r="DG183" s="142"/>
    </row>
    <row r="184" spans="1:111" ht="5.0999999999999996" customHeight="1" x14ac:dyDescent="0.2">
      <c r="A184" s="61"/>
      <c r="B184" s="6"/>
      <c r="C184" s="6"/>
      <c r="D184" s="6"/>
      <c r="E184" s="6"/>
      <c r="F184" s="6"/>
      <c r="G184" s="6"/>
      <c r="H184" s="6"/>
      <c r="I184" s="6"/>
      <c r="J184" s="6"/>
      <c r="K184" s="6"/>
      <c r="L184" s="6"/>
      <c r="M184" s="6"/>
      <c r="N184" s="6"/>
      <c r="O184" s="6"/>
      <c r="P184" s="6"/>
      <c r="Q184" s="62"/>
      <c r="R184" s="1"/>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c r="CL184" s="142"/>
      <c r="CM184" s="142"/>
      <c r="CN184" s="142"/>
      <c r="CO184" s="142"/>
      <c r="CP184" s="142"/>
      <c r="CQ184" s="142"/>
      <c r="CR184" s="142"/>
      <c r="CS184" s="142"/>
      <c r="CT184" s="142"/>
      <c r="CU184" s="142"/>
      <c r="CV184" s="142"/>
      <c r="CW184" s="142"/>
      <c r="CX184" s="142"/>
      <c r="CY184" s="142"/>
      <c r="CZ184" s="142"/>
      <c r="DA184" s="142"/>
      <c r="DB184" s="142"/>
      <c r="DC184" s="142"/>
      <c r="DD184" s="142"/>
      <c r="DE184" s="142"/>
      <c r="DF184" s="142"/>
      <c r="DG184" s="142"/>
    </row>
    <row r="185" spans="1:111" ht="15" x14ac:dyDescent="0.25">
      <c r="A185" s="269" t="s">
        <v>74</v>
      </c>
      <c r="B185" s="270"/>
      <c r="C185" s="270"/>
      <c r="D185" s="270"/>
      <c r="E185" s="270"/>
      <c r="F185" s="270"/>
      <c r="G185" s="270"/>
      <c r="H185" s="270"/>
      <c r="I185" s="270"/>
      <c r="J185" s="270"/>
      <c r="K185" s="270"/>
      <c r="L185" s="271" t="s">
        <v>75</v>
      </c>
      <c r="M185" s="271"/>
      <c r="N185" s="271"/>
      <c r="O185" s="63"/>
      <c r="P185" s="63"/>
      <c r="Q185" s="64"/>
      <c r="R185" s="1"/>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c r="CL185" s="142"/>
      <c r="CM185" s="142"/>
      <c r="CN185" s="142"/>
      <c r="CO185" s="142"/>
      <c r="CP185" s="142"/>
      <c r="CQ185" s="142"/>
      <c r="CR185" s="142"/>
      <c r="CS185" s="142"/>
      <c r="CT185" s="142"/>
      <c r="CU185" s="142"/>
      <c r="CV185" s="142"/>
      <c r="CW185" s="142"/>
      <c r="CX185" s="142"/>
      <c r="CY185" s="142"/>
      <c r="CZ185" s="142"/>
      <c r="DA185" s="142"/>
      <c r="DB185" s="142"/>
      <c r="DC185" s="142"/>
      <c r="DD185" s="142"/>
      <c r="DE185" s="142"/>
      <c r="DF185" s="142"/>
      <c r="DG185" s="142"/>
    </row>
    <row r="186" spans="1:111" ht="8.1" customHeight="1" x14ac:dyDescent="0.2">
      <c r="A186" s="272"/>
      <c r="B186" s="273"/>
      <c r="C186" s="273"/>
      <c r="D186" s="273"/>
      <c r="E186" s="273"/>
      <c r="F186" s="273"/>
      <c r="G186" s="273"/>
      <c r="H186" s="273"/>
      <c r="I186" s="273"/>
      <c r="J186" s="273"/>
      <c r="K186" s="273"/>
      <c r="L186" s="273"/>
      <c r="M186" s="273"/>
      <c r="N186" s="273"/>
      <c r="O186" s="273"/>
      <c r="P186" s="273"/>
      <c r="Q186" s="274"/>
      <c r="R186" s="1"/>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2"/>
      <c r="CN186" s="142"/>
      <c r="CO186" s="142"/>
      <c r="CP186" s="142"/>
      <c r="CQ186" s="142"/>
      <c r="CR186" s="142"/>
      <c r="CS186" s="142"/>
      <c r="CT186" s="142"/>
      <c r="CU186" s="142"/>
      <c r="CV186" s="142"/>
      <c r="CW186" s="142"/>
      <c r="CX186" s="142"/>
      <c r="CY186" s="142"/>
      <c r="CZ186" s="142"/>
      <c r="DA186" s="142"/>
      <c r="DB186" s="142"/>
      <c r="DC186" s="142"/>
      <c r="DD186" s="142"/>
      <c r="DE186" s="142"/>
      <c r="DF186" s="142"/>
      <c r="DG186" s="142"/>
    </row>
    <row r="187" spans="1:111" ht="14.25" x14ac:dyDescent="0.2">
      <c r="A187" s="269" t="s">
        <v>76</v>
      </c>
      <c r="B187" s="212"/>
      <c r="C187" s="212"/>
      <c r="D187" s="212"/>
      <c r="E187" s="212"/>
      <c r="F187" s="212"/>
      <c r="G187" s="212"/>
      <c r="H187" s="212"/>
      <c r="I187" s="212"/>
      <c r="J187" s="212"/>
      <c r="K187" s="212"/>
      <c r="L187" s="275" t="s">
        <v>77</v>
      </c>
      <c r="M187" s="275"/>
      <c r="N187" s="275"/>
      <c r="O187" s="275"/>
      <c r="P187" s="164"/>
      <c r="Q187" s="64"/>
      <c r="R187" s="1"/>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c r="CL187" s="142"/>
      <c r="CM187" s="142"/>
      <c r="CN187" s="142"/>
      <c r="CO187" s="142"/>
      <c r="CP187" s="142"/>
      <c r="CQ187" s="142"/>
      <c r="CR187" s="142"/>
      <c r="CS187" s="142"/>
      <c r="CT187" s="142"/>
      <c r="CU187" s="142"/>
      <c r="CV187" s="142"/>
      <c r="CW187" s="142"/>
      <c r="CX187" s="142"/>
      <c r="CY187" s="142"/>
      <c r="CZ187" s="142"/>
      <c r="DA187" s="142"/>
      <c r="DB187" s="142"/>
      <c r="DC187" s="142"/>
      <c r="DD187" s="142"/>
      <c r="DE187" s="142"/>
      <c r="DF187" s="142"/>
      <c r="DG187" s="142"/>
    </row>
    <row r="188" spans="1:111" ht="6" customHeight="1" x14ac:dyDescent="0.2">
      <c r="A188" s="61"/>
      <c r="B188" s="6"/>
      <c r="C188" s="6"/>
      <c r="D188" s="6"/>
      <c r="E188" s="6"/>
      <c r="F188" s="6"/>
      <c r="G188" s="6"/>
      <c r="H188" s="6"/>
      <c r="I188" s="6"/>
      <c r="J188" s="6"/>
      <c r="K188" s="6"/>
      <c r="L188" s="6"/>
      <c r="M188" s="6"/>
      <c r="N188" s="6"/>
      <c r="O188" s="6"/>
      <c r="P188" s="6"/>
      <c r="Q188" s="62"/>
      <c r="R188" s="1"/>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2"/>
      <c r="CN188" s="142"/>
      <c r="CO188" s="142"/>
      <c r="CP188" s="142"/>
      <c r="CQ188" s="142"/>
      <c r="CR188" s="142"/>
      <c r="CS188" s="142"/>
      <c r="CT188" s="142"/>
      <c r="CU188" s="142"/>
      <c r="CV188" s="142"/>
      <c r="CW188" s="142"/>
      <c r="CX188" s="142"/>
      <c r="CY188" s="142"/>
      <c r="CZ188" s="142"/>
      <c r="DA188" s="142"/>
      <c r="DB188" s="142"/>
      <c r="DC188" s="142"/>
      <c r="DD188" s="142"/>
      <c r="DE188" s="142"/>
      <c r="DF188" s="142"/>
      <c r="DG188" s="142"/>
    </row>
    <row r="189" spans="1:111" ht="15" x14ac:dyDescent="0.25">
      <c r="A189" s="276" t="s">
        <v>78</v>
      </c>
      <c r="B189" s="277"/>
      <c r="C189" s="277"/>
      <c r="D189" s="277"/>
      <c r="E189" s="277"/>
      <c r="F189" s="278"/>
      <c r="G189" s="278"/>
      <c r="H189" s="278"/>
      <c r="I189" s="171"/>
      <c r="J189" s="279" t="s">
        <v>79</v>
      </c>
      <c r="K189" s="279"/>
      <c r="L189" s="279"/>
      <c r="M189" s="279"/>
      <c r="N189" s="280" t="e">
        <f>H193/E193</f>
        <v>#DIV/0!</v>
      </c>
      <c r="O189" s="281"/>
      <c r="P189" s="281"/>
      <c r="Q189" s="66"/>
      <c r="R189" s="1"/>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c r="CL189" s="142"/>
      <c r="CM189" s="142"/>
      <c r="CN189" s="142"/>
      <c r="CO189" s="142"/>
      <c r="CP189" s="142"/>
      <c r="CQ189" s="142"/>
      <c r="CR189" s="142"/>
      <c r="CS189" s="142"/>
      <c r="CT189" s="142"/>
      <c r="CU189" s="142"/>
      <c r="CV189" s="142"/>
      <c r="CW189" s="142"/>
      <c r="CX189" s="142"/>
      <c r="CY189" s="142"/>
      <c r="CZ189" s="142"/>
      <c r="DA189" s="142"/>
      <c r="DB189" s="142"/>
      <c r="DC189" s="142"/>
      <c r="DD189" s="142"/>
      <c r="DE189" s="142"/>
      <c r="DF189" s="142"/>
      <c r="DG189" s="142"/>
    </row>
    <row r="190" spans="1:111" ht="15" x14ac:dyDescent="0.2">
      <c r="A190" s="67"/>
      <c r="B190" s="68"/>
      <c r="C190" s="68"/>
      <c r="D190" s="68"/>
      <c r="E190" s="68"/>
      <c r="F190" s="68"/>
      <c r="G190" s="68"/>
      <c r="H190" s="68"/>
      <c r="I190" s="68"/>
      <c r="J190" s="68"/>
      <c r="K190" s="68"/>
      <c r="L190" s="68"/>
      <c r="M190" s="68"/>
      <c r="N190" s="68"/>
      <c r="O190" s="68"/>
      <c r="P190" s="68"/>
      <c r="Q190" s="69"/>
      <c r="R190" s="1"/>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c r="CL190" s="142"/>
      <c r="CM190" s="142"/>
      <c r="CN190" s="142"/>
      <c r="CO190" s="142"/>
      <c r="CP190" s="142"/>
      <c r="CQ190" s="142"/>
      <c r="CR190" s="142"/>
      <c r="CS190" s="142"/>
      <c r="CT190" s="142"/>
      <c r="CU190" s="142"/>
      <c r="CV190" s="142"/>
      <c r="CW190" s="142"/>
      <c r="CX190" s="142"/>
      <c r="CY190" s="142"/>
      <c r="CZ190" s="142"/>
      <c r="DA190" s="142"/>
      <c r="DB190" s="142"/>
      <c r="DC190" s="142"/>
      <c r="DD190" s="142"/>
      <c r="DE190" s="142"/>
      <c r="DF190" s="142"/>
      <c r="DG190" s="142"/>
    </row>
    <row r="191" spans="1:111" ht="14.25" x14ac:dyDescent="0.2">
      <c r="A191" s="16"/>
      <c r="B191" s="16"/>
      <c r="C191" s="16"/>
      <c r="D191" s="16"/>
      <c r="E191" s="16"/>
      <c r="F191" s="16"/>
      <c r="G191" s="16"/>
      <c r="H191" s="16"/>
      <c r="I191" s="16"/>
      <c r="J191" s="16"/>
      <c r="K191" s="16"/>
      <c r="L191" s="16"/>
      <c r="M191" s="16"/>
      <c r="N191" s="16"/>
      <c r="O191" s="16"/>
      <c r="P191" s="16"/>
      <c r="Q191" s="16"/>
      <c r="R191" s="1"/>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2"/>
      <c r="CN191" s="142"/>
      <c r="CO191" s="142"/>
      <c r="CP191" s="142"/>
      <c r="CQ191" s="142"/>
      <c r="CR191" s="142"/>
      <c r="CS191" s="142"/>
      <c r="CT191" s="142"/>
      <c r="CU191" s="142"/>
      <c r="CV191" s="142"/>
      <c r="CW191" s="142"/>
      <c r="CX191" s="142"/>
      <c r="CY191" s="142"/>
      <c r="CZ191" s="142"/>
      <c r="DA191" s="142"/>
      <c r="DB191" s="142"/>
      <c r="DC191" s="142"/>
      <c r="DD191" s="142"/>
      <c r="DE191" s="142"/>
      <c r="DF191" s="142"/>
      <c r="DG191" s="142"/>
    </row>
    <row r="192" spans="1:111" ht="14.25" x14ac:dyDescent="0.2">
      <c r="A192" s="10" t="s">
        <v>166</v>
      </c>
      <c r="B192" s="264" t="s">
        <v>81</v>
      </c>
      <c r="C192" s="264"/>
      <c r="D192" s="264"/>
      <c r="E192" s="264"/>
      <c r="F192" s="264"/>
      <c r="G192" s="264"/>
      <c r="H192" s="264"/>
      <c r="I192" s="264"/>
      <c r="J192" s="264"/>
      <c r="K192" s="264"/>
      <c r="L192" s="264"/>
      <c r="M192" s="264"/>
      <c r="N192" s="264"/>
      <c r="O192" s="264"/>
      <c r="P192" s="264"/>
      <c r="Q192" s="265"/>
      <c r="R192" s="1"/>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c r="CL192" s="142"/>
      <c r="CM192" s="142"/>
      <c r="CN192" s="142"/>
      <c r="CO192" s="142"/>
      <c r="CP192" s="142"/>
      <c r="CQ192" s="142"/>
      <c r="CR192" s="142"/>
      <c r="CS192" s="142"/>
      <c r="CT192" s="142"/>
      <c r="CU192" s="142"/>
      <c r="CV192" s="142"/>
      <c r="CW192" s="142"/>
      <c r="CX192" s="142"/>
      <c r="CY192" s="142"/>
      <c r="CZ192" s="142"/>
      <c r="DA192" s="142"/>
      <c r="DB192" s="142"/>
      <c r="DC192" s="142"/>
      <c r="DD192" s="142"/>
      <c r="DE192" s="142"/>
      <c r="DF192" s="142"/>
      <c r="DG192" s="142"/>
    </row>
    <row r="193" spans="1:111" ht="15" x14ac:dyDescent="0.2">
      <c r="A193" s="15"/>
      <c r="B193" s="16" t="s">
        <v>8</v>
      </c>
      <c r="C193" s="86"/>
      <c r="D193" s="16"/>
      <c r="E193" s="266"/>
      <c r="F193" s="266"/>
      <c r="G193" s="143" t="s">
        <v>46</v>
      </c>
      <c r="H193" s="267"/>
      <c r="I193" s="267"/>
      <c r="J193" s="267"/>
      <c r="K193" s="268"/>
      <c r="L193" s="203" t="s">
        <v>10</v>
      </c>
      <c r="M193" s="212"/>
      <c r="N193" s="256">
        <f>E193+H193</f>
        <v>0</v>
      </c>
      <c r="O193" s="256"/>
      <c r="P193" s="256"/>
      <c r="Q193" s="17"/>
      <c r="R193" s="1"/>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2"/>
      <c r="CN193" s="142"/>
      <c r="CO193" s="142"/>
      <c r="CP193" s="142"/>
      <c r="CQ193" s="142"/>
      <c r="CR193" s="142"/>
      <c r="CS193" s="142"/>
      <c r="CT193" s="142"/>
      <c r="CU193" s="142"/>
      <c r="CV193" s="142"/>
      <c r="CW193" s="142"/>
      <c r="CX193" s="142"/>
      <c r="CY193" s="142"/>
      <c r="CZ193" s="142"/>
      <c r="DA193" s="142"/>
      <c r="DB193" s="142"/>
      <c r="DC193" s="142"/>
      <c r="DD193" s="142"/>
      <c r="DE193" s="142"/>
      <c r="DF193" s="142"/>
      <c r="DG193" s="142"/>
    </row>
    <row r="194" spans="1:111" ht="14.25" x14ac:dyDescent="0.2">
      <c r="A194" s="15"/>
      <c r="B194" s="16"/>
      <c r="C194" s="159"/>
      <c r="D194" s="16"/>
      <c r="E194" s="261" t="s">
        <v>82</v>
      </c>
      <c r="F194" s="261"/>
      <c r="G194" s="151"/>
      <c r="H194" s="262" t="s">
        <v>83</v>
      </c>
      <c r="I194" s="262"/>
      <c r="J194" s="262"/>
      <c r="K194" s="263"/>
      <c r="L194" s="18"/>
      <c r="M194" s="151"/>
      <c r="N194" s="19"/>
      <c r="O194" s="19"/>
      <c r="P194" s="19"/>
      <c r="Q194" s="17"/>
      <c r="R194" s="1"/>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c r="CL194" s="142"/>
      <c r="CM194" s="142"/>
      <c r="CN194" s="142"/>
      <c r="CO194" s="142"/>
      <c r="CP194" s="142"/>
      <c r="CQ194" s="142"/>
      <c r="CR194" s="142"/>
      <c r="CS194" s="142"/>
      <c r="CT194" s="142"/>
      <c r="CU194" s="142"/>
      <c r="CV194" s="142"/>
      <c r="CW194" s="142"/>
      <c r="CX194" s="142"/>
      <c r="CY194" s="142"/>
      <c r="CZ194" s="142"/>
      <c r="DA194" s="142"/>
      <c r="DB194" s="142"/>
      <c r="DC194" s="142"/>
      <c r="DD194" s="142"/>
      <c r="DE194" s="142"/>
      <c r="DF194" s="142"/>
      <c r="DG194" s="142"/>
    </row>
    <row r="195" spans="1:111" ht="15" x14ac:dyDescent="0.2">
      <c r="A195" s="15"/>
      <c r="B195" s="16" t="s">
        <v>8</v>
      </c>
      <c r="C195" s="71">
        <f>C193</f>
        <v>0</v>
      </c>
      <c r="D195" s="16"/>
      <c r="E195" s="245">
        <f>E193</f>
        <v>0</v>
      </c>
      <c r="F195" s="245"/>
      <c r="G195" s="143" t="s">
        <v>9</v>
      </c>
      <c r="H195" s="259"/>
      <c r="I195" s="259"/>
      <c r="J195" s="259"/>
      <c r="K195" s="260"/>
      <c r="L195" s="203" t="s">
        <v>10</v>
      </c>
      <c r="M195" s="212"/>
      <c r="N195" s="256">
        <f>E195*(100%+H195)</f>
        <v>0</v>
      </c>
      <c r="O195" s="256"/>
      <c r="P195" s="256"/>
      <c r="Q195" s="17"/>
      <c r="R195" s="1"/>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2"/>
      <c r="CN195" s="142"/>
      <c r="CO195" s="142"/>
      <c r="CP195" s="142"/>
      <c r="CQ195" s="142"/>
      <c r="CR195" s="142"/>
      <c r="CS195" s="142"/>
      <c r="CT195" s="142"/>
      <c r="CU195" s="142"/>
      <c r="CV195" s="142"/>
      <c r="CW195" s="142"/>
      <c r="CX195" s="142"/>
      <c r="CY195" s="142"/>
      <c r="CZ195" s="142"/>
      <c r="DA195" s="142"/>
      <c r="DB195" s="142"/>
      <c r="DC195" s="142"/>
      <c r="DD195" s="142"/>
      <c r="DE195" s="142"/>
      <c r="DF195" s="142"/>
      <c r="DG195" s="142"/>
    </row>
    <row r="196" spans="1:111" ht="14.25" x14ac:dyDescent="0.2">
      <c r="A196" s="15"/>
      <c r="B196" s="16"/>
      <c r="C196" s="159"/>
      <c r="D196" s="16"/>
      <c r="E196" s="261" t="s">
        <v>82</v>
      </c>
      <c r="F196" s="261"/>
      <c r="G196" s="151"/>
      <c r="H196" s="262" t="s">
        <v>84</v>
      </c>
      <c r="I196" s="262"/>
      <c r="J196" s="262"/>
      <c r="K196" s="263"/>
      <c r="L196" s="18"/>
      <c r="M196" s="151"/>
      <c r="N196" s="19"/>
      <c r="O196" s="19"/>
      <c r="P196" s="19"/>
      <c r="Q196" s="17"/>
      <c r="R196" s="1"/>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c r="CV196" s="142"/>
      <c r="CW196" s="142"/>
      <c r="CX196" s="142"/>
      <c r="CY196" s="142"/>
      <c r="CZ196" s="142"/>
      <c r="DA196" s="142"/>
      <c r="DB196" s="142"/>
      <c r="DC196" s="142"/>
      <c r="DD196" s="142"/>
      <c r="DE196" s="142"/>
      <c r="DF196" s="142"/>
      <c r="DG196" s="142"/>
    </row>
    <row r="197" spans="1:111" ht="15" x14ac:dyDescent="0.2">
      <c r="A197" s="15" t="s">
        <v>168</v>
      </c>
      <c r="B197" s="241" t="s">
        <v>170</v>
      </c>
      <c r="C197" s="241"/>
      <c r="D197" s="241"/>
      <c r="E197" s="241"/>
      <c r="F197" s="241"/>
      <c r="G197" s="241"/>
      <c r="H197" s="241"/>
      <c r="I197" s="241"/>
      <c r="J197" s="241"/>
      <c r="K197" s="241"/>
      <c r="L197" s="203" t="s">
        <v>10</v>
      </c>
      <c r="M197" s="212"/>
      <c r="N197" s="257">
        <f>N147</f>
        <v>0</v>
      </c>
      <c r="O197" s="258"/>
      <c r="P197" s="258"/>
      <c r="Q197" s="17"/>
      <c r="R197" s="1"/>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c r="CT197" s="142"/>
      <c r="CU197" s="142"/>
      <c r="CV197" s="142"/>
      <c r="CW197" s="142"/>
      <c r="CX197" s="142"/>
      <c r="CY197" s="142"/>
      <c r="CZ197" s="142"/>
      <c r="DA197" s="142"/>
      <c r="DB197" s="142"/>
      <c r="DC197" s="142"/>
      <c r="DD197" s="142"/>
      <c r="DE197" s="142"/>
      <c r="DF197" s="142"/>
      <c r="DG197" s="142"/>
    </row>
    <row r="198" spans="1:111" ht="15" x14ac:dyDescent="0.2">
      <c r="A198" s="15" t="s">
        <v>171</v>
      </c>
      <c r="B198" s="241" t="s">
        <v>172</v>
      </c>
      <c r="C198" s="241"/>
      <c r="D198" s="241"/>
      <c r="E198" s="241"/>
      <c r="F198" s="241"/>
      <c r="G198" s="241"/>
      <c r="H198" s="241"/>
      <c r="I198" s="241"/>
      <c r="J198" s="241"/>
      <c r="K198" s="152"/>
      <c r="L198" s="203" t="s">
        <v>10</v>
      </c>
      <c r="M198" s="212"/>
      <c r="N198" s="256">
        <f>N150</f>
        <v>0</v>
      </c>
      <c r="O198" s="256"/>
      <c r="P198" s="256"/>
      <c r="Q198" s="17"/>
      <c r="R198" s="1"/>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c r="CT198" s="142"/>
      <c r="CU198" s="142"/>
      <c r="CV198" s="142"/>
      <c r="CW198" s="142"/>
      <c r="CX198" s="142"/>
      <c r="CY198" s="142"/>
      <c r="CZ198" s="142"/>
      <c r="DA198" s="142"/>
      <c r="DB198" s="142"/>
      <c r="DC198" s="142"/>
      <c r="DD198" s="142"/>
      <c r="DE198" s="142"/>
      <c r="DF198" s="142"/>
      <c r="DG198" s="142"/>
    </row>
    <row r="199" spans="1:111" ht="7.5" customHeight="1" x14ac:dyDescent="0.2">
      <c r="A199" s="15"/>
      <c r="B199" s="16"/>
      <c r="C199" s="16"/>
      <c r="D199" s="16"/>
      <c r="E199" s="151"/>
      <c r="F199" s="151"/>
      <c r="G199" s="151"/>
      <c r="H199" s="151"/>
      <c r="I199" s="151"/>
      <c r="J199" s="151"/>
      <c r="K199" s="151"/>
      <c r="L199" s="151"/>
      <c r="M199" s="151"/>
      <c r="N199" s="70"/>
      <c r="O199" s="70"/>
      <c r="P199" s="70"/>
      <c r="Q199" s="17"/>
      <c r="R199" s="1"/>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c r="CL199" s="142"/>
      <c r="CM199" s="142"/>
      <c r="CN199" s="142"/>
      <c r="CO199" s="142"/>
      <c r="CP199" s="142"/>
      <c r="CQ199" s="142"/>
      <c r="CR199" s="142"/>
      <c r="CS199" s="142"/>
      <c r="CT199" s="142"/>
      <c r="CU199" s="142"/>
      <c r="CV199" s="142"/>
      <c r="CW199" s="142"/>
      <c r="CX199" s="142"/>
      <c r="CY199" s="142"/>
      <c r="CZ199" s="142"/>
      <c r="DA199" s="142"/>
      <c r="DB199" s="142"/>
      <c r="DC199" s="142"/>
      <c r="DD199" s="142"/>
      <c r="DE199" s="142"/>
      <c r="DF199" s="142"/>
      <c r="DG199" s="142"/>
    </row>
    <row r="200" spans="1:111" ht="15" x14ac:dyDescent="0.2">
      <c r="A200" s="15" t="s">
        <v>173</v>
      </c>
      <c r="B200" s="241" t="s">
        <v>174</v>
      </c>
      <c r="C200" s="241"/>
      <c r="D200" s="241"/>
      <c r="E200" s="241"/>
      <c r="F200" s="241"/>
      <c r="G200" s="241"/>
      <c r="H200" s="241"/>
      <c r="I200" s="241"/>
      <c r="J200" s="241"/>
      <c r="K200" s="152"/>
      <c r="L200" s="203" t="s">
        <v>10</v>
      </c>
      <c r="M200" s="212"/>
      <c r="N200" s="256">
        <f>(N152)</f>
        <v>0</v>
      </c>
      <c r="O200" s="256"/>
      <c r="P200" s="256"/>
      <c r="Q200" s="17"/>
      <c r="R200" s="1"/>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c r="CL200" s="142"/>
      <c r="CM200" s="142"/>
      <c r="CN200" s="142"/>
      <c r="CO200" s="142"/>
      <c r="CP200" s="142"/>
      <c r="CQ200" s="142"/>
      <c r="CR200" s="142"/>
      <c r="CS200" s="142"/>
      <c r="CT200" s="142"/>
      <c r="CU200" s="142"/>
      <c r="CV200" s="142"/>
      <c r="CW200" s="142"/>
      <c r="CX200" s="142"/>
      <c r="CY200" s="142"/>
      <c r="CZ200" s="142"/>
      <c r="DA200" s="142"/>
      <c r="DB200" s="142"/>
      <c r="DC200" s="142"/>
      <c r="DD200" s="142"/>
      <c r="DE200" s="142"/>
      <c r="DF200" s="142"/>
      <c r="DG200" s="142"/>
    </row>
    <row r="201" spans="1:111" ht="5.45" customHeight="1" x14ac:dyDescent="0.2">
      <c r="A201" s="15"/>
      <c r="B201" s="16"/>
      <c r="C201" s="16"/>
      <c r="D201" s="16"/>
      <c r="E201" s="151"/>
      <c r="F201" s="151"/>
      <c r="G201" s="151"/>
      <c r="H201" s="151"/>
      <c r="I201" s="151"/>
      <c r="J201" s="151"/>
      <c r="K201" s="151"/>
      <c r="L201" s="151"/>
      <c r="M201" s="151"/>
      <c r="N201" s="70"/>
      <c r="O201" s="70"/>
      <c r="P201" s="70"/>
      <c r="Q201" s="17"/>
      <c r="R201" s="1"/>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c r="CT201" s="142"/>
      <c r="CU201" s="142"/>
      <c r="CV201" s="142"/>
      <c r="CW201" s="142"/>
      <c r="CX201" s="142"/>
      <c r="CY201" s="142"/>
      <c r="CZ201" s="142"/>
      <c r="DA201" s="142"/>
      <c r="DB201" s="142"/>
      <c r="DC201" s="142"/>
      <c r="DD201" s="142"/>
      <c r="DE201" s="142"/>
      <c r="DF201" s="142"/>
      <c r="DG201" s="142"/>
    </row>
    <row r="202" spans="1:111" ht="15" x14ac:dyDescent="0.2">
      <c r="A202" s="15" t="s">
        <v>175</v>
      </c>
      <c r="B202" s="241" t="s">
        <v>176</v>
      </c>
      <c r="C202" s="241"/>
      <c r="D202" s="241"/>
      <c r="E202" s="241"/>
      <c r="F202" s="241"/>
      <c r="G202" s="241"/>
      <c r="H202" s="241"/>
      <c r="I202" s="241"/>
      <c r="J202" s="151"/>
      <c r="K202" s="151"/>
      <c r="L202" s="203" t="s">
        <v>10</v>
      </c>
      <c r="M202" s="212"/>
      <c r="N202" s="256" t="str">
        <f>(N164)</f>
        <v>0</v>
      </c>
      <c r="O202" s="256"/>
      <c r="P202" s="256"/>
      <c r="Q202" s="17"/>
      <c r="R202" s="1"/>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c r="CL202" s="142"/>
      <c r="CM202" s="142"/>
      <c r="CN202" s="142"/>
      <c r="CO202" s="142"/>
      <c r="CP202" s="142"/>
      <c r="CQ202" s="142"/>
      <c r="CR202" s="142"/>
      <c r="CS202" s="142"/>
      <c r="CT202" s="142"/>
      <c r="CU202" s="142"/>
      <c r="CV202" s="142"/>
      <c r="CW202" s="142"/>
      <c r="CX202" s="142"/>
      <c r="CY202" s="142"/>
      <c r="CZ202" s="142"/>
      <c r="DA202" s="142"/>
      <c r="DB202" s="142"/>
      <c r="DC202" s="142"/>
      <c r="DD202" s="142"/>
      <c r="DE202" s="142"/>
      <c r="DF202" s="142"/>
      <c r="DG202" s="142"/>
    </row>
    <row r="203" spans="1:111" ht="5.0999999999999996" customHeight="1" x14ac:dyDescent="0.2">
      <c r="A203" s="15"/>
      <c r="B203" s="16"/>
      <c r="C203" s="16"/>
      <c r="D203" s="16"/>
      <c r="E203" s="151"/>
      <c r="F203" s="151"/>
      <c r="G203" s="151"/>
      <c r="H203" s="151"/>
      <c r="I203" s="151"/>
      <c r="J203" s="151"/>
      <c r="K203" s="151"/>
      <c r="L203" s="151"/>
      <c r="M203" s="151"/>
      <c r="N203" s="70"/>
      <c r="O203" s="70"/>
      <c r="P203" s="70"/>
      <c r="Q203" s="17"/>
      <c r="R203" s="1"/>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c r="CL203" s="142"/>
      <c r="CM203" s="142"/>
      <c r="CN203" s="142"/>
      <c r="CO203" s="142"/>
      <c r="CP203" s="142"/>
      <c r="CQ203" s="142"/>
      <c r="CR203" s="142"/>
      <c r="CS203" s="142"/>
      <c r="CT203" s="142"/>
      <c r="CU203" s="142"/>
      <c r="CV203" s="142"/>
      <c r="CW203" s="142"/>
      <c r="CX203" s="142"/>
      <c r="CY203" s="142"/>
      <c r="CZ203" s="142"/>
      <c r="DA203" s="142"/>
      <c r="DB203" s="142"/>
      <c r="DC203" s="142"/>
      <c r="DD203" s="142"/>
      <c r="DE203" s="142"/>
      <c r="DF203" s="142"/>
      <c r="DG203" s="142"/>
    </row>
    <row r="204" spans="1:111" ht="27" customHeight="1" x14ac:dyDescent="0.25">
      <c r="A204" s="101" t="s">
        <v>177</v>
      </c>
      <c r="B204" s="250" t="s">
        <v>94</v>
      </c>
      <c r="C204" s="250"/>
      <c r="D204" s="250"/>
      <c r="E204" s="250"/>
      <c r="F204" s="250"/>
      <c r="G204" s="250"/>
      <c r="H204" s="250"/>
      <c r="I204" s="251" t="s">
        <v>178</v>
      </c>
      <c r="J204" s="251"/>
      <c r="K204" s="251"/>
      <c r="L204" s="252" t="s">
        <v>10</v>
      </c>
      <c r="M204" s="195"/>
      <c r="N204" s="253">
        <f>(MIN(N193:N195)+N197+N198+N200+N202)</f>
        <v>0</v>
      </c>
      <c r="O204" s="253"/>
      <c r="P204" s="253"/>
      <c r="Q204" s="17"/>
      <c r="R204" s="1"/>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c r="CL204" s="142"/>
      <c r="CM204" s="142"/>
      <c r="CN204" s="142"/>
      <c r="CO204" s="142"/>
      <c r="CP204" s="142"/>
      <c r="CQ204" s="142"/>
      <c r="CR204" s="142"/>
      <c r="CS204" s="142"/>
      <c r="CT204" s="142"/>
      <c r="CU204" s="142"/>
      <c r="CV204" s="142"/>
      <c r="CW204" s="142"/>
      <c r="CX204" s="142"/>
      <c r="CY204" s="142"/>
      <c r="CZ204" s="142"/>
      <c r="DA204" s="142"/>
      <c r="DB204" s="142"/>
      <c r="DC204" s="142"/>
      <c r="DD204" s="142"/>
      <c r="DE204" s="142"/>
      <c r="DF204" s="142"/>
      <c r="DG204" s="142"/>
    </row>
    <row r="205" spans="1:111" ht="7.5" customHeight="1" x14ac:dyDescent="0.2">
      <c r="A205" s="31"/>
      <c r="B205" s="32"/>
      <c r="C205" s="32"/>
      <c r="D205" s="32"/>
      <c r="E205" s="32"/>
      <c r="F205" s="32"/>
      <c r="G205" s="32"/>
      <c r="H205" s="32"/>
      <c r="I205" s="32"/>
      <c r="J205" s="32"/>
      <c r="K205" s="32"/>
      <c r="L205" s="32"/>
      <c r="M205" s="32"/>
      <c r="N205" s="32"/>
      <c r="O205" s="32"/>
      <c r="P205" s="32"/>
      <c r="Q205" s="17"/>
      <c r="R205" s="1"/>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c r="CL205" s="142"/>
      <c r="CM205" s="142"/>
      <c r="CN205" s="142"/>
      <c r="CO205" s="142"/>
      <c r="CP205" s="142"/>
      <c r="CQ205" s="142"/>
      <c r="CR205" s="142"/>
      <c r="CS205" s="142"/>
      <c r="CT205" s="142"/>
      <c r="CU205" s="142"/>
      <c r="CV205" s="142"/>
      <c r="CW205" s="142"/>
      <c r="CX205" s="142"/>
      <c r="CY205" s="142"/>
      <c r="CZ205" s="142"/>
      <c r="DA205" s="142"/>
      <c r="DB205" s="142"/>
      <c r="DC205" s="142"/>
      <c r="DD205" s="142"/>
      <c r="DE205" s="142"/>
      <c r="DF205" s="142"/>
      <c r="DG205" s="142"/>
    </row>
    <row r="206" spans="1:111" ht="14.25" x14ac:dyDescent="0.2">
      <c r="A206" s="16"/>
      <c r="B206" s="16"/>
      <c r="C206" s="16"/>
      <c r="D206" s="16"/>
      <c r="E206" s="16"/>
      <c r="F206" s="16"/>
      <c r="G206" s="16"/>
      <c r="H206" s="16"/>
      <c r="I206" s="16"/>
      <c r="J206" s="16"/>
      <c r="K206" s="16"/>
      <c r="L206" s="16"/>
      <c r="M206" s="16"/>
      <c r="N206" s="16"/>
      <c r="O206" s="16"/>
      <c r="P206" s="16"/>
      <c r="Q206" s="47"/>
      <c r="R206" s="1"/>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c r="CL206" s="142"/>
      <c r="CM206" s="142"/>
      <c r="CN206" s="142"/>
      <c r="CO206" s="142"/>
      <c r="CP206" s="142"/>
      <c r="CQ206" s="142"/>
      <c r="CR206" s="142"/>
      <c r="CS206" s="142"/>
      <c r="CT206" s="142"/>
      <c r="CU206" s="142"/>
      <c r="CV206" s="142"/>
      <c r="CW206" s="142"/>
      <c r="CX206" s="142"/>
      <c r="CY206" s="142"/>
      <c r="CZ206" s="142"/>
      <c r="DA206" s="142"/>
      <c r="DB206" s="142"/>
      <c r="DC206" s="142"/>
      <c r="DD206" s="142"/>
      <c r="DE206" s="142"/>
      <c r="DF206" s="142"/>
      <c r="DG206" s="142"/>
    </row>
    <row r="207" spans="1:111" ht="14.25" x14ac:dyDescent="0.2">
      <c r="A207" s="38" t="s">
        <v>179</v>
      </c>
      <c r="B207" s="231" t="s">
        <v>180</v>
      </c>
      <c r="C207" s="231"/>
      <c r="D207" s="231"/>
      <c r="E207" s="231"/>
      <c r="F207" s="231"/>
      <c r="G207" s="231"/>
      <c r="H207" s="231"/>
      <c r="I207" s="231"/>
      <c r="J207" s="231"/>
      <c r="K207" s="231"/>
      <c r="L207" s="231"/>
      <c r="M207" s="231"/>
      <c r="N207" s="254"/>
      <c r="O207" s="254"/>
      <c r="P207" s="254"/>
      <c r="Q207" s="39"/>
      <c r="R207" s="1"/>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c r="CL207" s="142"/>
      <c r="CM207" s="142"/>
      <c r="CN207" s="142"/>
      <c r="CO207" s="142"/>
      <c r="CP207" s="142"/>
      <c r="CQ207" s="142"/>
      <c r="CR207" s="142"/>
      <c r="CS207" s="142"/>
      <c r="CT207" s="142"/>
      <c r="CU207" s="142"/>
      <c r="CV207" s="142"/>
      <c r="CW207" s="142"/>
      <c r="CX207" s="142"/>
      <c r="CY207" s="142"/>
      <c r="CZ207" s="142"/>
      <c r="DA207" s="142"/>
      <c r="DB207" s="142"/>
      <c r="DC207" s="142"/>
      <c r="DD207" s="142"/>
      <c r="DE207" s="142"/>
      <c r="DF207" s="142"/>
      <c r="DG207" s="142"/>
    </row>
    <row r="208" spans="1:111" ht="4.5" customHeight="1" x14ac:dyDescent="0.2">
      <c r="A208" s="15"/>
      <c r="B208" s="152"/>
      <c r="C208" s="152"/>
      <c r="D208" s="152"/>
      <c r="E208" s="152"/>
      <c r="F208" s="152"/>
      <c r="G208" s="152"/>
      <c r="H208" s="152"/>
      <c r="I208" s="152"/>
      <c r="J208" s="152"/>
      <c r="K208" s="152"/>
      <c r="L208" s="152"/>
      <c r="M208" s="152"/>
      <c r="N208" s="16"/>
      <c r="O208" s="16"/>
      <c r="P208" s="16"/>
      <c r="Q208" s="17"/>
      <c r="R208" s="1"/>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2"/>
      <c r="CN208" s="142"/>
      <c r="CO208" s="142"/>
      <c r="CP208" s="142"/>
      <c r="CQ208" s="142"/>
      <c r="CR208" s="142"/>
      <c r="CS208" s="142"/>
      <c r="CT208" s="142"/>
      <c r="CU208" s="142"/>
      <c r="CV208" s="142"/>
      <c r="CW208" s="142"/>
      <c r="CX208" s="142"/>
      <c r="CY208" s="142"/>
      <c r="CZ208" s="142"/>
      <c r="DA208" s="142"/>
      <c r="DB208" s="142"/>
      <c r="DC208" s="142"/>
      <c r="DD208" s="142"/>
      <c r="DE208" s="142"/>
      <c r="DF208" s="142"/>
      <c r="DG208" s="142"/>
    </row>
    <row r="209" spans="1:111" ht="15" x14ac:dyDescent="0.2">
      <c r="A209" s="15"/>
      <c r="B209" s="245">
        <f>N204</f>
        <v>0</v>
      </c>
      <c r="C209" s="245"/>
      <c r="D209" s="245"/>
      <c r="E209" s="143" t="s">
        <v>46</v>
      </c>
      <c r="F209" s="246"/>
      <c r="G209" s="255"/>
      <c r="H209" s="255"/>
      <c r="I209" s="143"/>
      <c r="J209" s="21"/>
      <c r="K209" s="21"/>
      <c r="L209" s="203" t="s">
        <v>10</v>
      </c>
      <c r="M209" s="212"/>
      <c r="N209" s="242">
        <f>(B209+F209)</f>
        <v>0</v>
      </c>
      <c r="O209" s="242"/>
      <c r="P209" s="242"/>
      <c r="Q209" s="17"/>
      <c r="R209" s="1"/>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2"/>
      <c r="CN209" s="142"/>
      <c r="CO209" s="142"/>
      <c r="CP209" s="142"/>
      <c r="CQ209" s="142"/>
      <c r="CR209" s="142"/>
      <c r="CS209" s="142"/>
      <c r="CT209" s="142"/>
      <c r="CU209" s="142"/>
      <c r="CV209" s="142"/>
      <c r="CW209" s="142"/>
      <c r="CX209" s="142"/>
      <c r="CY209" s="142"/>
      <c r="CZ209" s="142"/>
      <c r="DA209" s="142"/>
      <c r="DB209" s="142"/>
      <c r="DC209" s="142"/>
      <c r="DD209" s="142"/>
      <c r="DE209" s="142"/>
      <c r="DF209" s="142"/>
      <c r="DG209" s="142"/>
    </row>
    <row r="210" spans="1:111" x14ac:dyDescent="0.2">
      <c r="A210" s="43"/>
      <c r="B210" s="247" t="s">
        <v>181</v>
      </c>
      <c r="C210" s="247"/>
      <c r="D210" s="247"/>
      <c r="E210" s="44"/>
      <c r="F210" s="239" t="s">
        <v>99</v>
      </c>
      <c r="G210" s="243"/>
      <c r="H210" s="243"/>
      <c r="I210" s="44"/>
      <c r="J210" s="44"/>
      <c r="K210" s="44"/>
      <c r="L210" s="44"/>
      <c r="M210" s="44"/>
      <c r="N210" s="248" t="s">
        <v>100</v>
      </c>
      <c r="O210" s="247"/>
      <c r="P210" s="247"/>
      <c r="Q210" s="45"/>
      <c r="R210" s="1"/>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c r="CL210" s="142"/>
      <c r="CM210" s="142"/>
      <c r="CN210" s="142"/>
      <c r="CO210" s="142"/>
      <c r="CP210" s="142"/>
      <c r="CQ210" s="142"/>
      <c r="CR210" s="142"/>
      <c r="CS210" s="142"/>
      <c r="CT210" s="142"/>
      <c r="CU210" s="142"/>
      <c r="CV210" s="142"/>
      <c r="CW210" s="142"/>
      <c r="CX210" s="142"/>
      <c r="CY210" s="142"/>
      <c r="CZ210" s="142"/>
      <c r="DA210" s="142"/>
      <c r="DB210" s="142"/>
      <c r="DC210" s="142"/>
      <c r="DD210" s="142"/>
      <c r="DE210" s="142"/>
      <c r="DF210" s="142"/>
      <c r="DG210" s="142"/>
    </row>
    <row r="211" spans="1:111" ht="15" x14ac:dyDescent="0.2">
      <c r="A211" s="16"/>
      <c r="B211" s="234"/>
      <c r="C211" s="234"/>
      <c r="D211" s="234"/>
      <c r="E211" s="234"/>
      <c r="F211" s="234"/>
      <c r="G211" s="234"/>
      <c r="H211" s="234"/>
      <c r="I211" s="234"/>
      <c r="J211" s="234"/>
      <c r="K211" s="234"/>
      <c r="L211" s="234"/>
      <c r="M211" s="234"/>
      <c r="N211" s="151"/>
      <c r="O211" s="151"/>
      <c r="P211" s="151"/>
      <c r="Q211" s="16"/>
      <c r="R211" s="1"/>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2"/>
      <c r="CN211" s="142"/>
      <c r="CO211" s="142"/>
      <c r="CP211" s="142"/>
      <c r="CQ211" s="142"/>
      <c r="CR211" s="142"/>
      <c r="CS211" s="142"/>
      <c r="CT211" s="142"/>
      <c r="CU211" s="142"/>
      <c r="CV211" s="142"/>
      <c r="CW211" s="142"/>
      <c r="CX211" s="142"/>
      <c r="CY211" s="142"/>
      <c r="CZ211" s="142"/>
      <c r="DA211" s="142"/>
      <c r="DB211" s="142"/>
      <c r="DC211" s="142"/>
      <c r="DD211" s="142"/>
      <c r="DE211" s="142"/>
      <c r="DF211" s="142"/>
      <c r="DG211" s="142"/>
    </row>
    <row r="212" spans="1:111" ht="14.25" x14ac:dyDescent="0.2">
      <c r="A212" s="38" t="s">
        <v>182</v>
      </c>
      <c r="B212" s="231" t="s">
        <v>183</v>
      </c>
      <c r="C212" s="231"/>
      <c r="D212" s="231"/>
      <c r="E212" s="231"/>
      <c r="F212" s="231"/>
      <c r="G212" s="231"/>
      <c r="H212" s="231"/>
      <c r="I212" s="231"/>
      <c r="J212" s="231"/>
      <c r="K212" s="231"/>
      <c r="L212" s="231"/>
      <c r="M212" s="231"/>
      <c r="N212" s="47"/>
      <c r="O212" s="47"/>
      <c r="P212" s="47"/>
      <c r="Q212" s="39"/>
      <c r="R212" s="1"/>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c r="CY212" s="142"/>
      <c r="CZ212" s="142"/>
      <c r="DA212" s="142"/>
      <c r="DB212" s="142"/>
      <c r="DC212" s="142"/>
      <c r="DD212" s="142"/>
      <c r="DE212" s="142"/>
      <c r="DF212" s="142"/>
      <c r="DG212" s="142"/>
    </row>
    <row r="213" spans="1:111" ht="5.45" customHeight="1" x14ac:dyDescent="0.2">
      <c r="A213" s="15"/>
      <c r="B213" s="152"/>
      <c r="C213" s="152"/>
      <c r="D213" s="152"/>
      <c r="E213" s="152"/>
      <c r="F213" s="152"/>
      <c r="G213" s="152"/>
      <c r="H213" s="152"/>
      <c r="I213" s="152"/>
      <c r="J213" s="152"/>
      <c r="K213" s="152"/>
      <c r="L213" s="152"/>
      <c r="M213" s="152"/>
      <c r="N213" s="16"/>
      <c r="O213" s="16"/>
      <c r="P213" s="16"/>
      <c r="Q213" s="17"/>
      <c r="R213" s="1"/>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c r="CT213" s="142"/>
      <c r="CU213" s="142"/>
      <c r="CV213" s="142"/>
      <c r="CW213" s="142"/>
      <c r="CX213" s="142"/>
      <c r="CY213" s="142"/>
      <c r="CZ213" s="142"/>
      <c r="DA213" s="142"/>
      <c r="DB213" s="142"/>
      <c r="DC213" s="142"/>
      <c r="DD213" s="142"/>
      <c r="DE213" s="142"/>
      <c r="DF213" s="142"/>
      <c r="DG213" s="142"/>
    </row>
    <row r="214" spans="1:111" ht="15" x14ac:dyDescent="0.2">
      <c r="A214" s="22"/>
      <c r="B214" s="245">
        <f>(N166)</f>
        <v>0</v>
      </c>
      <c r="C214" s="245"/>
      <c r="D214" s="245"/>
      <c r="E214" s="143" t="s">
        <v>46</v>
      </c>
      <c r="F214" s="242">
        <f>F209</f>
        <v>0</v>
      </c>
      <c r="G214" s="249"/>
      <c r="H214" s="249"/>
      <c r="I214" s="143"/>
      <c r="J214" s="21"/>
      <c r="K214" s="21"/>
      <c r="L214" s="203" t="s">
        <v>10</v>
      </c>
      <c r="M214" s="212"/>
      <c r="N214" s="242">
        <f>(B214+F214)</f>
        <v>0</v>
      </c>
      <c r="O214" s="242"/>
      <c r="P214" s="242"/>
      <c r="Q214" s="17"/>
      <c r="R214" s="1"/>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c r="CT214" s="142"/>
      <c r="CU214" s="142"/>
      <c r="CV214" s="142"/>
      <c r="CW214" s="142"/>
      <c r="CX214" s="142"/>
      <c r="CY214" s="142"/>
      <c r="CZ214" s="142"/>
      <c r="DA214" s="142"/>
      <c r="DB214" s="142"/>
      <c r="DC214" s="142"/>
      <c r="DD214" s="142"/>
      <c r="DE214" s="142"/>
      <c r="DF214" s="142"/>
      <c r="DG214" s="142"/>
    </row>
    <row r="215" spans="1:111" ht="14.25" x14ac:dyDescent="0.2">
      <c r="A215" s="31"/>
      <c r="B215" s="239" t="s">
        <v>184</v>
      </c>
      <c r="C215" s="239"/>
      <c r="D215" s="239"/>
      <c r="E215" s="44"/>
      <c r="F215" s="239" t="s">
        <v>99</v>
      </c>
      <c r="G215" s="243"/>
      <c r="H215" s="243"/>
      <c r="I215" s="44"/>
      <c r="J215" s="44"/>
      <c r="K215" s="44"/>
      <c r="L215" s="44"/>
      <c r="M215" s="44"/>
      <c r="N215" s="239" t="s">
        <v>104</v>
      </c>
      <c r="O215" s="239"/>
      <c r="P215" s="239"/>
      <c r="Q215" s="45"/>
      <c r="R215" s="1"/>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c r="CA215" s="142"/>
      <c r="CB215" s="142"/>
      <c r="CC215" s="142"/>
      <c r="CD215" s="142"/>
      <c r="CE215" s="142"/>
      <c r="CF215" s="142"/>
      <c r="CG215" s="142"/>
      <c r="CH215" s="142"/>
      <c r="CI215" s="142"/>
      <c r="CJ215" s="142"/>
      <c r="CK215" s="142"/>
      <c r="CL215" s="142"/>
      <c r="CM215" s="142"/>
      <c r="CN215" s="142"/>
      <c r="CO215" s="142"/>
      <c r="CP215" s="142"/>
      <c r="CQ215" s="142"/>
      <c r="CR215" s="142"/>
      <c r="CS215" s="142"/>
      <c r="CT215" s="142"/>
      <c r="CU215" s="142"/>
      <c r="CV215" s="142"/>
      <c r="CW215" s="142"/>
      <c r="CX215" s="142"/>
      <c r="CY215" s="142"/>
      <c r="CZ215" s="142"/>
      <c r="DA215" s="142"/>
      <c r="DB215" s="142"/>
      <c r="DC215" s="142"/>
      <c r="DD215" s="142"/>
      <c r="DE215" s="142"/>
      <c r="DF215" s="142"/>
      <c r="DG215" s="142"/>
    </row>
    <row r="216" spans="1:111" ht="15" x14ac:dyDescent="0.2">
      <c r="A216" s="16"/>
      <c r="B216" s="16"/>
      <c r="C216" s="16"/>
      <c r="D216" s="16"/>
      <c r="E216" s="16"/>
      <c r="F216" s="16"/>
      <c r="G216" s="16"/>
      <c r="H216" s="16"/>
      <c r="I216" s="16"/>
      <c r="J216" s="42"/>
      <c r="K216" s="16"/>
      <c r="L216" s="16"/>
      <c r="M216" s="16"/>
      <c r="N216" s="16"/>
      <c r="O216" s="16"/>
      <c r="P216" s="16"/>
      <c r="Q216" s="16"/>
      <c r="R216" s="1"/>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42"/>
      <c r="CC216" s="142"/>
      <c r="CD216" s="142"/>
      <c r="CE216" s="142"/>
      <c r="CF216" s="142"/>
      <c r="CG216" s="142"/>
      <c r="CH216" s="142"/>
      <c r="CI216" s="142"/>
      <c r="CJ216" s="142"/>
      <c r="CK216" s="142"/>
      <c r="CL216" s="142"/>
      <c r="CM216" s="142"/>
      <c r="CN216" s="142"/>
      <c r="CO216" s="142"/>
      <c r="CP216" s="142"/>
      <c r="CQ216" s="142"/>
      <c r="CR216" s="142"/>
      <c r="CS216" s="142"/>
      <c r="CT216" s="142"/>
      <c r="CU216" s="142"/>
      <c r="CV216" s="142"/>
      <c r="CW216" s="142"/>
      <c r="CX216" s="142"/>
      <c r="CY216" s="142"/>
      <c r="CZ216" s="142"/>
      <c r="DA216" s="142"/>
      <c r="DB216" s="142"/>
      <c r="DC216" s="142"/>
      <c r="DD216" s="142"/>
      <c r="DE216" s="142"/>
      <c r="DF216" s="142"/>
      <c r="DG216" s="142"/>
    </row>
    <row r="217" spans="1:111" ht="14.25" x14ac:dyDescent="0.2">
      <c r="A217" s="38" t="s">
        <v>185</v>
      </c>
      <c r="B217" s="231" t="s">
        <v>106</v>
      </c>
      <c r="C217" s="244"/>
      <c r="D217" s="244"/>
      <c r="E217" s="244"/>
      <c r="F217" s="244"/>
      <c r="G217" s="244"/>
      <c r="H217" s="244"/>
      <c r="I217" s="244"/>
      <c r="J217" s="244"/>
      <c r="K217" s="244"/>
      <c r="L217" s="244"/>
      <c r="M217" s="244"/>
      <c r="N217" s="244"/>
      <c r="O217" s="47"/>
      <c r="P217" s="47"/>
      <c r="Q217" s="39"/>
      <c r="R217" s="1"/>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2"/>
      <c r="CN217" s="142"/>
      <c r="CO217" s="142"/>
      <c r="CP217" s="142"/>
      <c r="CQ217" s="142"/>
      <c r="CR217" s="142"/>
      <c r="CS217" s="142"/>
      <c r="CT217" s="142"/>
      <c r="CU217" s="142"/>
      <c r="CV217" s="142"/>
      <c r="CW217" s="142"/>
      <c r="CX217" s="142"/>
      <c r="CY217" s="142"/>
      <c r="CZ217" s="142"/>
      <c r="DA217" s="142"/>
      <c r="DB217" s="142"/>
      <c r="DC217" s="142"/>
      <c r="DD217" s="142"/>
      <c r="DE217" s="142"/>
      <c r="DF217" s="142"/>
      <c r="DG217" s="142"/>
    </row>
    <row r="218" spans="1:111" ht="6.95" customHeight="1" x14ac:dyDescent="0.2">
      <c r="A218" s="15"/>
      <c r="B218" s="152"/>
      <c r="C218" s="152"/>
      <c r="D218" s="152"/>
      <c r="E218" s="152"/>
      <c r="F218" s="152"/>
      <c r="G218" s="152"/>
      <c r="H218" s="152"/>
      <c r="I218" s="152"/>
      <c r="J218" s="152"/>
      <c r="K218" s="152"/>
      <c r="L218" s="152"/>
      <c r="M218" s="152"/>
      <c r="N218" s="16"/>
      <c r="O218" s="16"/>
      <c r="P218" s="16"/>
      <c r="Q218" s="17"/>
      <c r="R218" s="1"/>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c r="CG218" s="142"/>
      <c r="CH218" s="142"/>
      <c r="CI218" s="142"/>
      <c r="CJ218" s="142"/>
      <c r="CK218" s="142"/>
      <c r="CL218" s="142"/>
      <c r="CM218" s="142"/>
      <c r="CN218" s="142"/>
      <c r="CO218" s="142"/>
      <c r="CP218" s="142"/>
      <c r="CQ218" s="142"/>
      <c r="CR218" s="142"/>
      <c r="CS218" s="142"/>
      <c r="CT218" s="142"/>
      <c r="CU218" s="142"/>
      <c r="CV218" s="142"/>
      <c r="CW218" s="142"/>
      <c r="CX218" s="142"/>
      <c r="CY218" s="142"/>
      <c r="CZ218" s="142"/>
      <c r="DA218" s="142"/>
      <c r="DB218" s="142"/>
      <c r="DC218" s="142"/>
      <c r="DD218" s="142"/>
      <c r="DE218" s="142"/>
      <c r="DF218" s="142"/>
      <c r="DG218" s="142"/>
    </row>
    <row r="219" spans="1:111" ht="15" x14ac:dyDescent="0.2">
      <c r="A219" s="22"/>
      <c r="B219" s="245">
        <f>MIN(N209:N210:N214)</f>
        <v>0</v>
      </c>
      <c r="C219" s="245"/>
      <c r="D219" s="245"/>
      <c r="E219" s="143" t="str">
        <f>E107</f>
        <v>―</v>
      </c>
      <c r="F219" s="246"/>
      <c r="G219" s="246"/>
      <c r="H219" s="246"/>
      <c r="I219" s="143"/>
      <c r="J219" s="21"/>
      <c r="K219" s="21"/>
      <c r="L219" s="203" t="s">
        <v>10</v>
      </c>
      <c r="M219" s="203"/>
      <c r="N219" s="242">
        <f>(B219-F219)</f>
        <v>0</v>
      </c>
      <c r="O219" s="242"/>
      <c r="P219" s="242"/>
      <c r="Q219" s="72"/>
      <c r="R219" s="1"/>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c r="CG219" s="142"/>
      <c r="CH219" s="142"/>
      <c r="CI219" s="142"/>
      <c r="CJ219" s="142"/>
      <c r="CK219" s="142"/>
      <c r="CL219" s="142"/>
      <c r="CM219" s="142"/>
      <c r="CN219" s="142"/>
      <c r="CO219" s="142"/>
      <c r="CP219" s="142"/>
      <c r="CQ219" s="142"/>
      <c r="CR219" s="142"/>
      <c r="CS219" s="142"/>
      <c r="CT219" s="142"/>
      <c r="CU219" s="142"/>
      <c r="CV219" s="142"/>
      <c r="CW219" s="142"/>
      <c r="CX219" s="142"/>
      <c r="CY219" s="142"/>
      <c r="CZ219" s="142"/>
      <c r="DA219" s="142"/>
      <c r="DB219" s="142"/>
      <c r="DC219" s="142"/>
      <c r="DD219" s="142"/>
      <c r="DE219" s="142"/>
      <c r="DF219" s="142"/>
      <c r="DG219" s="142"/>
    </row>
    <row r="220" spans="1:111" ht="14.25" x14ac:dyDescent="0.2">
      <c r="A220" s="31"/>
      <c r="B220" s="239" t="s">
        <v>186</v>
      </c>
      <c r="C220" s="239"/>
      <c r="D220" s="239"/>
      <c r="E220" s="44"/>
      <c r="F220" s="239" t="s">
        <v>109</v>
      </c>
      <c r="G220" s="239"/>
      <c r="H220" s="239"/>
      <c r="I220" s="44"/>
      <c r="J220" s="44"/>
      <c r="K220" s="44"/>
      <c r="L220" s="44"/>
      <c r="M220" s="44"/>
      <c r="N220" s="239" t="s">
        <v>104</v>
      </c>
      <c r="O220" s="239"/>
      <c r="P220" s="239"/>
      <c r="Q220" s="45"/>
      <c r="R220" s="1"/>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c r="CG220" s="142"/>
      <c r="CH220" s="142"/>
      <c r="CI220" s="142"/>
      <c r="CJ220" s="142"/>
      <c r="CK220" s="142"/>
      <c r="CL220" s="142"/>
      <c r="CM220" s="142"/>
      <c r="CN220" s="142"/>
      <c r="CO220" s="142"/>
      <c r="CP220" s="142"/>
      <c r="CQ220" s="142"/>
      <c r="CR220" s="142"/>
      <c r="CS220" s="142"/>
      <c r="CT220" s="142"/>
      <c r="CU220" s="142"/>
      <c r="CV220" s="142"/>
      <c r="CW220" s="142"/>
      <c r="CX220" s="142"/>
      <c r="CY220" s="142"/>
      <c r="CZ220" s="142"/>
      <c r="DA220" s="142"/>
      <c r="DB220" s="142"/>
      <c r="DC220" s="142"/>
      <c r="DD220" s="142"/>
      <c r="DE220" s="142"/>
      <c r="DF220" s="142"/>
      <c r="DG220" s="142"/>
    </row>
    <row r="221" spans="1:111" ht="12" customHeight="1" x14ac:dyDescent="0.2">
      <c r="A221" s="16"/>
      <c r="B221" s="151"/>
      <c r="C221" s="151"/>
      <c r="D221" s="151"/>
      <c r="E221" s="151"/>
      <c r="F221" s="151"/>
      <c r="G221" s="151"/>
      <c r="H221" s="151"/>
      <c r="I221" s="151"/>
      <c r="J221" s="151"/>
      <c r="K221" s="151"/>
      <c r="L221" s="151"/>
      <c r="M221" s="151"/>
      <c r="N221" s="16"/>
      <c r="O221" s="16"/>
      <c r="P221" s="16"/>
      <c r="Q221" s="16"/>
      <c r="R221" s="1"/>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2"/>
      <c r="CN221" s="142"/>
      <c r="CO221" s="142"/>
      <c r="CP221" s="142"/>
      <c r="CQ221" s="142"/>
      <c r="CR221" s="142"/>
      <c r="CS221" s="142"/>
      <c r="CT221" s="142"/>
      <c r="CU221" s="142"/>
      <c r="CV221" s="142"/>
      <c r="CW221" s="142"/>
      <c r="CX221" s="142"/>
      <c r="CY221" s="142"/>
      <c r="CZ221" s="142"/>
      <c r="DA221" s="142"/>
      <c r="DB221" s="142"/>
      <c r="DC221" s="142"/>
      <c r="DD221" s="142"/>
      <c r="DE221" s="142"/>
      <c r="DF221" s="142"/>
      <c r="DG221" s="142"/>
    </row>
    <row r="222" spans="1:111" ht="14.25" hidden="1" x14ac:dyDescent="0.2">
      <c r="A222" s="16"/>
      <c r="B222" s="240"/>
      <c r="C222" s="240"/>
      <c r="D222" s="240"/>
      <c r="E222" s="240"/>
      <c r="F222" s="240"/>
      <c r="G222" s="240"/>
      <c r="H222" s="240"/>
      <c r="I222" s="240"/>
      <c r="J222" s="240"/>
      <c r="K222" s="240"/>
      <c r="L222" s="240"/>
      <c r="M222" s="240"/>
      <c r="N222" s="16"/>
      <c r="O222" s="16"/>
      <c r="P222" s="16"/>
      <c r="Q222" s="16"/>
      <c r="R222" s="1"/>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c r="CG222" s="142"/>
      <c r="CH222" s="142"/>
      <c r="CI222" s="142"/>
      <c r="CJ222" s="142"/>
      <c r="CK222" s="142"/>
      <c r="CL222" s="142"/>
      <c r="CM222" s="142"/>
      <c r="CN222" s="142"/>
      <c r="CO222" s="142"/>
      <c r="CP222" s="142"/>
      <c r="CQ222" s="142"/>
      <c r="CR222" s="142"/>
      <c r="CS222" s="142"/>
      <c r="CT222" s="142"/>
      <c r="CU222" s="142"/>
      <c r="CV222" s="142"/>
      <c r="CW222" s="142"/>
      <c r="CX222" s="142"/>
      <c r="CY222" s="142"/>
      <c r="CZ222" s="142"/>
      <c r="DA222" s="142"/>
      <c r="DB222" s="142"/>
      <c r="DC222" s="142"/>
      <c r="DD222" s="142"/>
      <c r="DE222" s="142"/>
      <c r="DF222" s="142"/>
      <c r="DG222" s="142"/>
    </row>
    <row r="223" spans="1:111" ht="7.5" customHeight="1" x14ac:dyDescent="0.2">
      <c r="A223" s="87"/>
      <c r="B223" s="47"/>
      <c r="C223" s="46"/>
      <c r="D223" s="46"/>
      <c r="E223" s="46"/>
      <c r="F223" s="46"/>
      <c r="G223" s="46"/>
      <c r="H223" s="46"/>
      <c r="I223" s="46"/>
      <c r="J223" s="46"/>
      <c r="K223" s="46"/>
      <c r="L223" s="46"/>
      <c r="M223" s="46"/>
      <c r="N223" s="47"/>
      <c r="O223" s="47"/>
      <c r="P223" s="47"/>
      <c r="Q223" s="39"/>
      <c r="R223" s="1"/>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c r="CG223" s="142"/>
      <c r="CH223" s="142"/>
      <c r="CI223" s="142"/>
      <c r="CJ223" s="142"/>
      <c r="CK223" s="142"/>
      <c r="CL223" s="142"/>
      <c r="CM223" s="142"/>
      <c r="CN223" s="142"/>
      <c r="CO223" s="142"/>
      <c r="CP223" s="142"/>
      <c r="CQ223" s="142"/>
      <c r="CR223" s="142"/>
      <c r="CS223" s="142"/>
      <c r="CT223" s="142"/>
      <c r="CU223" s="142"/>
      <c r="CV223" s="142"/>
      <c r="CW223" s="142"/>
      <c r="CX223" s="142"/>
      <c r="CY223" s="142"/>
      <c r="CZ223" s="142"/>
      <c r="DA223" s="142"/>
      <c r="DB223" s="142"/>
      <c r="DC223" s="142"/>
      <c r="DD223" s="142"/>
      <c r="DE223" s="142"/>
      <c r="DF223" s="142"/>
      <c r="DG223" s="142"/>
    </row>
    <row r="224" spans="1:111" ht="15" x14ac:dyDescent="0.2">
      <c r="A224" s="15" t="s">
        <v>187</v>
      </c>
      <c r="B224" s="241" t="s">
        <v>188</v>
      </c>
      <c r="C224" s="235"/>
      <c r="D224" s="235"/>
      <c r="E224" s="235"/>
      <c r="F224" s="235"/>
      <c r="G224" s="235"/>
      <c r="H224" s="235"/>
      <c r="I224" s="235"/>
      <c r="J224" s="235"/>
      <c r="K224" s="174"/>
      <c r="L224" s="203" t="s">
        <v>10</v>
      </c>
      <c r="M224" s="212"/>
      <c r="N224" s="242">
        <f>N173</f>
        <v>0</v>
      </c>
      <c r="O224" s="242"/>
      <c r="P224" s="242"/>
      <c r="Q224" s="17"/>
      <c r="R224" s="1"/>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c r="CG224" s="142"/>
      <c r="CH224" s="142"/>
      <c r="CI224" s="142"/>
      <c r="CJ224" s="142"/>
      <c r="CK224" s="142"/>
      <c r="CL224" s="142"/>
      <c r="CM224" s="142"/>
      <c r="CN224" s="142"/>
      <c r="CO224" s="142"/>
      <c r="CP224" s="142"/>
      <c r="CQ224" s="142"/>
      <c r="CR224" s="142"/>
      <c r="CS224" s="142"/>
      <c r="CT224" s="142"/>
      <c r="CU224" s="142"/>
      <c r="CV224" s="142"/>
      <c r="CW224" s="142"/>
      <c r="CX224" s="142"/>
      <c r="CY224" s="142"/>
      <c r="CZ224" s="142"/>
      <c r="DA224" s="142"/>
      <c r="DB224" s="142"/>
      <c r="DC224" s="142"/>
      <c r="DD224" s="142"/>
      <c r="DE224" s="142"/>
      <c r="DF224" s="142"/>
      <c r="DG224" s="142"/>
    </row>
    <row r="225" spans="1:111" ht="5.45" customHeight="1" x14ac:dyDescent="0.2">
      <c r="A225" s="74"/>
      <c r="B225" s="32"/>
      <c r="C225" s="32"/>
      <c r="D225" s="32"/>
      <c r="E225" s="32"/>
      <c r="F225" s="32"/>
      <c r="G225" s="32"/>
      <c r="H225" s="32"/>
      <c r="I225" s="32"/>
      <c r="J225" s="32"/>
      <c r="K225" s="32"/>
      <c r="L225" s="32"/>
      <c r="M225" s="32"/>
      <c r="N225" s="32"/>
      <c r="O225" s="32"/>
      <c r="P225" s="32"/>
      <c r="Q225" s="33"/>
      <c r="R225" s="1"/>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42"/>
      <c r="CC225" s="142"/>
      <c r="CD225" s="142"/>
      <c r="CE225" s="142"/>
      <c r="CF225" s="142"/>
      <c r="CG225" s="142"/>
      <c r="CH225" s="142"/>
      <c r="CI225" s="142"/>
      <c r="CJ225" s="142"/>
      <c r="CK225" s="142"/>
      <c r="CL225" s="142"/>
      <c r="CM225" s="142"/>
      <c r="CN225" s="142"/>
      <c r="CO225" s="142"/>
      <c r="CP225" s="142"/>
      <c r="CQ225" s="142"/>
      <c r="CR225" s="142"/>
      <c r="CS225" s="142"/>
      <c r="CT225" s="142"/>
      <c r="CU225" s="142"/>
      <c r="CV225" s="142"/>
      <c r="CW225" s="142"/>
      <c r="CX225" s="142"/>
      <c r="CY225" s="142"/>
      <c r="CZ225" s="142"/>
      <c r="DA225" s="142"/>
      <c r="DB225" s="142"/>
      <c r="DC225" s="142"/>
      <c r="DD225" s="142"/>
      <c r="DE225" s="142"/>
      <c r="DF225" s="142"/>
      <c r="DG225" s="142"/>
    </row>
    <row r="226" spans="1:111" ht="14.25" x14ac:dyDescent="0.2">
      <c r="A226" s="152"/>
      <c r="B226" s="16"/>
      <c r="C226" s="16"/>
      <c r="D226" s="16"/>
      <c r="E226" s="151"/>
      <c r="F226" s="151"/>
      <c r="G226" s="151"/>
      <c r="H226" s="151"/>
      <c r="I226" s="151"/>
      <c r="J226" s="151"/>
      <c r="K226" s="151"/>
      <c r="L226" s="151"/>
      <c r="M226" s="151"/>
      <c r="N226" s="48"/>
      <c r="O226" s="48"/>
      <c r="P226" s="48"/>
      <c r="Q226" s="16"/>
      <c r="R226" s="1"/>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c r="CT226" s="142"/>
      <c r="CU226" s="142"/>
      <c r="CV226" s="142"/>
      <c r="CW226" s="142"/>
      <c r="CX226" s="142"/>
      <c r="CY226" s="142"/>
      <c r="CZ226" s="142"/>
      <c r="DA226" s="142"/>
      <c r="DB226" s="142"/>
      <c r="DC226" s="142"/>
      <c r="DD226" s="142"/>
      <c r="DE226" s="142"/>
      <c r="DF226" s="142"/>
      <c r="DG226" s="142"/>
    </row>
    <row r="227" spans="1:111" ht="14.25" x14ac:dyDescent="0.2">
      <c r="A227" s="100" t="s">
        <v>189</v>
      </c>
      <c r="B227" s="231" t="s">
        <v>190</v>
      </c>
      <c r="C227" s="231"/>
      <c r="D227" s="231"/>
      <c r="E227" s="231"/>
      <c r="F227" s="231"/>
      <c r="G227" s="231"/>
      <c r="H227" s="231"/>
      <c r="I227" s="231"/>
      <c r="J227" s="231"/>
      <c r="K227" s="231"/>
      <c r="L227" s="231"/>
      <c r="M227" s="231"/>
      <c r="N227" s="232">
        <f>MIN(N219:P224)</f>
        <v>0</v>
      </c>
      <c r="O227" s="232"/>
      <c r="P227" s="233"/>
      <c r="Q227" s="75"/>
      <c r="R227" s="1"/>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42"/>
      <c r="CC227" s="142"/>
      <c r="CD227" s="142"/>
      <c r="CE227" s="142"/>
      <c r="CF227" s="142"/>
      <c r="CG227" s="142"/>
      <c r="CH227" s="142"/>
      <c r="CI227" s="142"/>
      <c r="CJ227" s="142"/>
      <c r="CK227" s="142"/>
      <c r="CL227" s="142"/>
      <c r="CM227" s="142"/>
      <c r="CN227" s="142"/>
      <c r="CO227" s="142"/>
      <c r="CP227" s="142"/>
      <c r="CQ227" s="142"/>
      <c r="CR227" s="142"/>
      <c r="CS227" s="142"/>
      <c r="CT227" s="142"/>
      <c r="CU227" s="142"/>
      <c r="CV227" s="142"/>
      <c r="CW227" s="142"/>
      <c r="CX227" s="142"/>
      <c r="CY227" s="142"/>
      <c r="CZ227" s="142"/>
      <c r="DA227" s="142"/>
      <c r="DB227" s="142"/>
      <c r="DC227" s="142"/>
      <c r="DD227" s="142"/>
      <c r="DE227" s="142"/>
      <c r="DF227" s="142"/>
      <c r="DG227" s="142"/>
    </row>
    <row r="228" spans="1:111" ht="15" customHeight="1" x14ac:dyDescent="0.2">
      <c r="A228" s="156" t="s">
        <v>191</v>
      </c>
      <c r="B228" s="234" t="s">
        <v>115</v>
      </c>
      <c r="C228" s="235"/>
      <c r="D228" s="236" t="s">
        <v>116</v>
      </c>
      <c r="E228" s="236"/>
      <c r="F228" s="86"/>
      <c r="G228" s="152"/>
      <c r="H228" s="362"/>
      <c r="I228" s="363"/>
      <c r="J228" s="363"/>
      <c r="K228" s="363"/>
      <c r="L228" s="363"/>
      <c r="M228" s="363"/>
      <c r="N228" s="12"/>
      <c r="O228" s="12"/>
      <c r="P228" s="12"/>
      <c r="Q228" s="28"/>
      <c r="R228" s="1"/>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2"/>
      <c r="CN228" s="142"/>
      <c r="CO228" s="142"/>
      <c r="CP228" s="142"/>
      <c r="CQ228" s="142"/>
      <c r="CR228" s="142"/>
      <c r="CS228" s="142"/>
      <c r="CT228" s="142"/>
      <c r="CU228" s="142"/>
      <c r="CV228" s="142"/>
      <c r="CW228" s="142"/>
      <c r="CX228" s="142"/>
      <c r="CY228" s="142"/>
      <c r="CZ228" s="142"/>
      <c r="DA228" s="142"/>
      <c r="DB228" s="142"/>
      <c r="DC228" s="142"/>
      <c r="DD228" s="142"/>
      <c r="DE228" s="142"/>
      <c r="DF228" s="142"/>
      <c r="DG228" s="142"/>
    </row>
    <row r="229" spans="1:111" ht="47.25" customHeight="1" x14ac:dyDescent="0.2">
      <c r="A229" s="156"/>
      <c r="B229" s="270" t="s">
        <v>192</v>
      </c>
      <c r="C229" s="270"/>
      <c r="D229" s="270"/>
      <c r="E229" s="270"/>
      <c r="F229" s="270"/>
      <c r="G229" s="270"/>
      <c r="H229" s="270"/>
      <c r="I229" s="270"/>
      <c r="J229" s="270"/>
      <c r="K229" s="270"/>
      <c r="L229" s="270"/>
      <c r="M229" s="270"/>
      <c r="N229" s="12"/>
      <c r="O229" s="12"/>
      <c r="P229" s="12"/>
      <c r="Q229" s="28"/>
      <c r="R229" s="1"/>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2"/>
      <c r="CN229" s="142"/>
      <c r="CO229" s="142"/>
      <c r="CP229" s="142"/>
      <c r="CQ229" s="142"/>
      <c r="CR229" s="142"/>
      <c r="CS229" s="142"/>
      <c r="CT229" s="142"/>
      <c r="CU229" s="142"/>
      <c r="CV229" s="142"/>
      <c r="CW229" s="142"/>
      <c r="CX229" s="142"/>
      <c r="CY229" s="142"/>
      <c r="CZ229" s="142"/>
      <c r="DA229" s="142"/>
      <c r="DB229" s="142"/>
      <c r="DC229" s="142"/>
      <c r="DD229" s="142"/>
      <c r="DE229" s="142"/>
      <c r="DF229" s="142"/>
      <c r="DG229" s="142"/>
    </row>
    <row r="230" spans="1:111" ht="14.25" x14ac:dyDescent="0.2">
      <c r="A230" s="156"/>
      <c r="B230" s="222" t="s">
        <v>193</v>
      </c>
      <c r="C230" s="195"/>
      <c r="D230" s="195"/>
      <c r="E230" s="195"/>
      <c r="F230" s="195"/>
      <c r="G230" s="195"/>
      <c r="H230" s="195"/>
      <c r="I230" s="195"/>
      <c r="J230" s="195"/>
      <c r="K230" s="152"/>
      <c r="L230" s="152"/>
      <c r="M230" s="152"/>
      <c r="N230" s="237"/>
      <c r="O230" s="237"/>
      <c r="P230" s="238"/>
      <c r="Q230" s="28"/>
      <c r="R230" s="1"/>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2"/>
      <c r="CN230" s="142"/>
      <c r="CO230" s="142"/>
      <c r="CP230" s="142"/>
      <c r="CQ230" s="142"/>
      <c r="CR230" s="142"/>
      <c r="CS230" s="142"/>
      <c r="CT230" s="142"/>
      <c r="CU230" s="142"/>
      <c r="CV230" s="142"/>
      <c r="CW230" s="142"/>
      <c r="CX230" s="142"/>
      <c r="CY230" s="142"/>
      <c r="CZ230" s="142"/>
      <c r="DA230" s="142"/>
      <c r="DB230" s="142"/>
      <c r="DC230" s="142"/>
      <c r="DD230" s="142"/>
      <c r="DE230" s="142"/>
      <c r="DF230" s="142"/>
      <c r="DG230" s="142"/>
    </row>
    <row r="231" spans="1:111" ht="15" x14ac:dyDescent="0.2">
      <c r="A231" s="15"/>
      <c r="B231" s="222" t="s">
        <v>194</v>
      </c>
      <c r="C231" s="195"/>
      <c r="D231" s="195"/>
      <c r="E231" s="195"/>
      <c r="F231" s="195"/>
      <c r="G231" s="195"/>
      <c r="H231" s="195"/>
      <c r="I231" s="195"/>
      <c r="J231" s="195"/>
      <c r="K231" s="152"/>
      <c r="L231" s="203"/>
      <c r="M231" s="212"/>
      <c r="N231" s="223"/>
      <c r="O231" s="223"/>
      <c r="P231" s="224"/>
      <c r="Q231" s="28"/>
      <c r="R231" s="1"/>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c r="CG231" s="142"/>
      <c r="CH231" s="142"/>
      <c r="CI231" s="142"/>
      <c r="CJ231" s="142"/>
      <c r="CK231" s="142"/>
      <c r="CL231" s="142"/>
      <c r="CM231" s="142"/>
      <c r="CN231" s="142"/>
      <c r="CO231" s="142"/>
      <c r="CP231" s="142"/>
      <c r="CQ231" s="142"/>
      <c r="CR231" s="142"/>
      <c r="CS231" s="142"/>
      <c r="CT231" s="142"/>
      <c r="CU231" s="142"/>
      <c r="CV231" s="142"/>
      <c r="CW231" s="142"/>
      <c r="CX231" s="142"/>
      <c r="CY231" s="142"/>
      <c r="CZ231" s="142"/>
      <c r="DA231" s="142"/>
      <c r="DB231" s="142"/>
      <c r="DC231" s="142"/>
      <c r="DD231" s="142"/>
      <c r="DE231" s="142"/>
      <c r="DF231" s="142"/>
      <c r="DG231" s="142"/>
    </row>
    <row r="232" spans="1:111" ht="15" x14ac:dyDescent="0.25">
      <c r="A232" s="101" t="s">
        <v>195</v>
      </c>
      <c r="B232" s="225" t="s">
        <v>196</v>
      </c>
      <c r="C232" s="226"/>
      <c r="D232" s="226"/>
      <c r="E232" s="226"/>
      <c r="F232" s="226"/>
      <c r="G232" s="226"/>
      <c r="H232" s="226"/>
      <c r="I232" s="226"/>
      <c r="J232" s="226"/>
      <c r="K232" s="148"/>
      <c r="L232" s="148"/>
      <c r="M232" s="148"/>
      <c r="N232" s="227">
        <f>(N227-N230+N231)</f>
        <v>0</v>
      </c>
      <c r="O232" s="227"/>
      <c r="P232" s="227"/>
      <c r="Q232" s="28"/>
      <c r="R232" s="1"/>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c r="CA232" s="142"/>
      <c r="CB232" s="142"/>
      <c r="CC232" s="142"/>
      <c r="CD232" s="142"/>
      <c r="CE232" s="142"/>
      <c r="CF232" s="142"/>
      <c r="CG232" s="142"/>
      <c r="CH232" s="142"/>
      <c r="CI232" s="142"/>
      <c r="CJ232" s="142"/>
      <c r="CK232" s="142"/>
      <c r="CL232" s="142"/>
      <c r="CM232" s="142"/>
      <c r="CN232" s="142"/>
      <c r="CO232" s="142"/>
      <c r="CP232" s="142"/>
      <c r="CQ232" s="142"/>
      <c r="CR232" s="142"/>
      <c r="CS232" s="142"/>
      <c r="CT232" s="142"/>
      <c r="CU232" s="142"/>
      <c r="CV232" s="142"/>
      <c r="CW232" s="142"/>
      <c r="CX232" s="142"/>
      <c r="CY232" s="142"/>
      <c r="CZ232" s="142"/>
      <c r="DA232" s="142"/>
      <c r="DB232" s="142"/>
      <c r="DC232" s="142"/>
      <c r="DD232" s="142"/>
      <c r="DE232" s="142"/>
      <c r="DF232" s="142"/>
      <c r="DG232" s="142"/>
    </row>
    <row r="233" spans="1:111" ht="6.6" customHeight="1" x14ac:dyDescent="0.2">
      <c r="A233" s="43"/>
      <c r="B233" s="32"/>
      <c r="C233" s="32"/>
      <c r="D233" s="32"/>
      <c r="E233" s="71"/>
      <c r="F233" s="71"/>
      <c r="G233" s="71"/>
      <c r="H233" s="71"/>
      <c r="I233" s="71"/>
      <c r="J233" s="71"/>
      <c r="K233" s="71"/>
      <c r="L233" s="71"/>
      <c r="M233" s="71"/>
      <c r="N233" s="88"/>
      <c r="O233" s="88"/>
      <c r="P233" s="88"/>
      <c r="Q233" s="33"/>
      <c r="R233" s="1"/>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42"/>
      <c r="CC233" s="142"/>
      <c r="CD233" s="142"/>
      <c r="CE233" s="142"/>
      <c r="CF233" s="142"/>
      <c r="CG233" s="142"/>
      <c r="CH233" s="142"/>
      <c r="CI233" s="142"/>
      <c r="CJ233" s="142"/>
      <c r="CK233" s="142"/>
      <c r="CL233" s="142"/>
      <c r="CM233" s="142"/>
      <c r="CN233" s="142"/>
      <c r="CO233" s="142"/>
      <c r="CP233" s="142"/>
      <c r="CQ233" s="142"/>
      <c r="CR233" s="142"/>
      <c r="CS233" s="142"/>
      <c r="CT233" s="142"/>
      <c r="CU233" s="142"/>
      <c r="CV233" s="142"/>
      <c r="CW233" s="142"/>
      <c r="CX233" s="142"/>
      <c r="CY233" s="142"/>
      <c r="CZ233" s="142"/>
      <c r="DA233" s="142"/>
      <c r="DB233" s="142"/>
      <c r="DC233" s="142"/>
      <c r="DD233" s="142"/>
      <c r="DE233" s="142"/>
      <c r="DF233" s="142"/>
      <c r="DG233" s="142"/>
    </row>
    <row r="234" spans="1:111" x14ac:dyDescent="0.2">
      <c r="A234" s="110"/>
      <c r="B234" s="110"/>
      <c r="C234" s="110"/>
      <c r="D234" s="110"/>
      <c r="E234" s="110"/>
      <c r="F234" s="110"/>
      <c r="G234" s="110"/>
      <c r="H234" s="110"/>
      <c r="I234" s="110"/>
      <c r="J234" s="110"/>
      <c r="K234" s="110"/>
      <c r="L234" s="110"/>
      <c r="M234" s="110"/>
      <c r="N234" s="110"/>
      <c r="O234" s="110"/>
      <c r="P234" s="110"/>
      <c r="Q234" s="110"/>
      <c r="R234" s="1"/>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c r="CA234" s="142"/>
      <c r="CB234" s="142"/>
      <c r="CC234" s="142"/>
      <c r="CD234" s="142"/>
      <c r="CE234" s="142"/>
      <c r="CF234" s="142"/>
      <c r="CG234" s="142"/>
      <c r="CH234" s="142"/>
      <c r="CI234" s="142"/>
      <c r="CJ234" s="142"/>
      <c r="CK234" s="142"/>
      <c r="CL234" s="142"/>
      <c r="CM234" s="142"/>
      <c r="CN234" s="142"/>
      <c r="CO234" s="142"/>
      <c r="CP234" s="142"/>
      <c r="CQ234" s="142"/>
      <c r="CR234" s="142"/>
      <c r="CS234" s="142"/>
      <c r="CT234" s="142"/>
      <c r="CU234" s="142"/>
      <c r="CV234" s="142"/>
      <c r="CW234" s="142"/>
      <c r="CX234" s="142"/>
      <c r="CY234" s="142"/>
      <c r="CZ234" s="142"/>
      <c r="DA234" s="142"/>
      <c r="DB234" s="142"/>
      <c r="DC234" s="142"/>
      <c r="DD234" s="142"/>
      <c r="DE234" s="142"/>
      <c r="DF234" s="142"/>
      <c r="DG234" s="142"/>
    </row>
    <row r="235" spans="1:111" ht="17.45" customHeight="1" x14ac:dyDescent="0.25">
      <c r="A235" s="228" t="s">
        <v>197</v>
      </c>
      <c r="B235" s="229"/>
      <c r="C235" s="229"/>
      <c r="D235" s="229"/>
      <c r="E235" s="229"/>
      <c r="F235" s="229"/>
      <c r="G235" s="229"/>
      <c r="H235" s="229"/>
      <c r="I235" s="229"/>
      <c r="J235" s="229"/>
      <c r="K235" s="229"/>
      <c r="L235" s="229"/>
      <c r="M235" s="229"/>
      <c r="N235" s="229"/>
      <c r="O235" s="229"/>
      <c r="P235" s="229"/>
      <c r="Q235" s="230"/>
      <c r="R235" s="1"/>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42"/>
      <c r="CC235" s="142"/>
      <c r="CD235" s="142"/>
      <c r="CE235" s="142"/>
      <c r="CF235" s="142"/>
      <c r="CG235" s="142"/>
      <c r="CH235" s="142"/>
      <c r="CI235" s="142"/>
      <c r="CJ235" s="142"/>
      <c r="CK235" s="142"/>
      <c r="CL235" s="142"/>
      <c r="CM235" s="142"/>
      <c r="CN235" s="142"/>
      <c r="CO235" s="142"/>
      <c r="CP235" s="142"/>
      <c r="CQ235" s="142"/>
      <c r="CR235" s="142"/>
      <c r="CS235" s="142"/>
      <c r="CT235" s="142"/>
      <c r="CU235" s="142"/>
      <c r="CV235" s="142"/>
      <c r="CW235" s="142"/>
      <c r="CX235" s="142"/>
      <c r="CY235" s="142"/>
      <c r="CZ235" s="142"/>
      <c r="DA235" s="142"/>
      <c r="DB235" s="142"/>
      <c r="DC235" s="142"/>
      <c r="DD235" s="142"/>
      <c r="DE235" s="142"/>
      <c r="DF235" s="142"/>
      <c r="DG235" s="142"/>
    </row>
    <row r="236" spans="1:111" ht="6.95" customHeight="1" x14ac:dyDescent="0.2">
      <c r="A236" s="109"/>
      <c r="B236" s="110"/>
      <c r="C236" s="110"/>
      <c r="D236" s="110"/>
      <c r="E236" s="110"/>
      <c r="F236" s="110"/>
      <c r="G236" s="110"/>
      <c r="H236" s="110"/>
      <c r="I236" s="110"/>
      <c r="J236" s="110"/>
      <c r="K236" s="110"/>
      <c r="L236" s="110"/>
      <c r="M236" s="110"/>
      <c r="N236" s="110"/>
      <c r="O236" s="110"/>
      <c r="P236" s="110"/>
      <c r="Q236" s="177"/>
      <c r="R236" s="1"/>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42"/>
      <c r="CC236" s="142"/>
      <c r="CD236" s="142"/>
      <c r="CE236" s="142"/>
      <c r="CF236" s="142"/>
      <c r="CG236" s="142"/>
      <c r="CH236" s="142"/>
      <c r="CI236" s="142"/>
      <c r="CJ236" s="142"/>
      <c r="CK236" s="142"/>
      <c r="CL236" s="142"/>
      <c r="CM236" s="142"/>
      <c r="CN236" s="142"/>
      <c r="CO236" s="142"/>
      <c r="CP236" s="142"/>
      <c r="CQ236" s="142"/>
      <c r="CR236" s="142"/>
      <c r="CS236" s="142"/>
      <c r="CT236" s="142"/>
      <c r="CU236" s="142"/>
      <c r="CV236" s="142"/>
      <c r="CW236" s="142"/>
      <c r="CX236" s="142"/>
      <c r="CY236" s="142"/>
      <c r="CZ236" s="142"/>
      <c r="DA236" s="142"/>
      <c r="DB236" s="142"/>
      <c r="DC236" s="142"/>
      <c r="DD236" s="142"/>
      <c r="DE236" s="142"/>
      <c r="DF236" s="142"/>
      <c r="DG236" s="142"/>
    </row>
    <row r="237" spans="1:111" ht="15" x14ac:dyDescent="0.25">
      <c r="A237" s="122" t="s">
        <v>198</v>
      </c>
      <c r="B237" s="217" t="e">
        <f>N137</f>
        <v>#DIV/0!</v>
      </c>
      <c r="C237" s="217"/>
      <c r="D237" s="217"/>
      <c r="E237" s="107" t="s">
        <v>199</v>
      </c>
      <c r="F237" s="218">
        <f>B43-B173</f>
        <v>0</v>
      </c>
      <c r="G237" s="218"/>
      <c r="H237" s="218"/>
      <c r="I237" s="147" t="s">
        <v>16</v>
      </c>
      <c r="J237" s="140">
        <v>1000</v>
      </c>
      <c r="K237" s="108"/>
      <c r="L237" s="219" t="s">
        <v>10</v>
      </c>
      <c r="M237" s="220"/>
      <c r="N237" s="214" t="e">
        <f>B237*F237/1000</f>
        <v>#DIV/0!</v>
      </c>
      <c r="O237" s="214"/>
      <c r="P237" s="214"/>
      <c r="Q237" s="177"/>
      <c r="R237" s="1"/>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42"/>
      <c r="CC237" s="142"/>
      <c r="CD237" s="142"/>
      <c r="CE237" s="142"/>
      <c r="CF237" s="142"/>
      <c r="CG237" s="142"/>
      <c r="CH237" s="142"/>
      <c r="CI237" s="142"/>
      <c r="CJ237" s="142"/>
      <c r="CK237" s="142"/>
      <c r="CL237" s="142"/>
      <c r="CM237" s="142"/>
      <c r="CN237" s="142"/>
      <c r="CO237" s="142"/>
      <c r="CP237" s="142"/>
      <c r="CQ237" s="142"/>
      <c r="CR237" s="142"/>
      <c r="CS237" s="142"/>
      <c r="CT237" s="142"/>
      <c r="CU237" s="142"/>
      <c r="CV237" s="142"/>
      <c r="CW237" s="142"/>
      <c r="CX237" s="142"/>
      <c r="CY237" s="142"/>
      <c r="CZ237" s="142"/>
      <c r="DA237" s="142"/>
      <c r="DB237" s="142"/>
      <c r="DC237" s="142"/>
      <c r="DD237" s="142"/>
      <c r="DE237" s="142"/>
      <c r="DF237" s="142"/>
      <c r="DG237" s="142"/>
    </row>
    <row r="238" spans="1:111" ht="35.1" customHeight="1" x14ac:dyDescent="0.2">
      <c r="A238" s="104"/>
      <c r="B238" s="221" t="s">
        <v>200</v>
      </c>
      <c r="C238" s="221"/>
      <c r="D238" s="221"/>
      <c r="E238" s="116"/>
      <c r="F238" s="221" t="s">
        <v>201</v>
      </c>
      <c r="G238" s="221"/>
      <c r="H238" s="221"/>
      <c r="I238" s="108"/>
      <c r="J238" s="108"/>
      <c r="K238" s="108"/>
      <c r="L238" s="108"/>
      <c r="M238" s="108"/>
      <c r="N238" s="221" t="s">
        <v>202</v>
      </c>
      <c r="O238" s="221"/>
      <c r="P238" s="221"/>
      <c r="Q238" s="177"/>
      <c r="R238" s="1"/>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c r="CA238" s="142"/>
      <c r="CB238" s="142"/>
      <c r="CC238" s="142"/>
      <c r="CD238" s="142"/>
      <c r="CE238" s="142"/>
      <c r="CF238" s="142"/>
      <c r="CG238" s="142"/>
      <c r="CH238" s="142"/>
      <c r="CI238" s="142"/>
      <c r="CJ238" s="142"/>
      <c r="CK238" s="142"/>
      <c r="CL238" s="142"/>
      <c r="CM238" s="142"/>
      <c r="CN238" s="142"/>
      <c r="CO238" s="142"/>
      <c r="CP238" s="142"/>
      <c r="CQ238" s="142"/>
      <c r="CR238" s="142"/>
      <c r="CS238" s="142"/>
      <c r="CT238" s="142"/>
      <c r="CU238" s="142"/>
      <c r="CV238" s="142"/>
      <c r="CW238" s="142"/>
      <c r="CX238" s="142"/>
      <c r="CY238" s="142"/>
      <c r="CZ238" s="142"/>
      <c r="DA238" s="142"/>
      <c r="DB238" s="142"/>
      <c r="DC238" s="142"/>
      <c r="DD238" s="142"/>
      <c r="DE238" s="142"/>
      <c r="DF238" s="142"/>
      <c r="DG238" s="142"/>
    </row>
    <row r="239" spans="1:111" ht="4.5" customHeight="1" x14ac:dyDescent="0.2">
      <c r="A239" s="109"/>
      <c r="B239" s="110"/>
      <c r="C239" s="110"/>
      <c r="D239" s="110"/>
      <c r="E239" s="110"/>
      <c r="F239" s="110"/>
      <c r="G239" s="110"/>
      <c r="H239" s="110"/>
      <c r="I239" s="110"/>
      <c r="J239" s="110"/>
      <c r="K239" s="110"/>
      <c r="L239" s="110"/>
      <c r="M239" s="110"/>
      <c r="N239" s="110"/>
      <c r="O239" s="110"/>
      <c r="P239" s="110"/>
      <c r="Q239" s="177"/>
      <c r="R239" s="1"/>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c r="CA239" s="142"/>
      <c r="CB239" s="142"/>
      <c r="CC239" s="142"/>
      <c r="CD239" s="142"/>
      <c r="CE239" s="142"/>
      <c r="CF239" s="142"/>
      <c r="CG239" s="142"/>
      <c r="CH239" s="142"/>
      <c r="CI239" s="142"/>
      <c r="CJ239" s="142"/>
      <c r="CK239" s="142"/>
      <c r="CL239" s="142"/>
      <c r="CM239" s="142"/>
      <c r="CN239" s="142"/>
      <c r="CO239" s="142"/>
      <c r="CP239" s="142"/>
      <c r="CQ239" s="142"/>
      <c r="CR239" s="142"/>
      <c r="CS239" s="142"/>
      <c r="CT239" s="142"/>
      <c r="CU239" s="142"/>
      <c r="CV239" s="142"/>
      <c r="CW239" s="142"/>
      <c r="CX239" s="142"/>
      <c r="CY239" s="142"/>
      <c r="CZ239" s="142"/>
      <c r="DA239" s="142"/>
      <c r="DB239" s="142"/>
      <c r="DC239" s="142"/>
      <c r="DD239" s="142"/>
      <c r="DE239" s="142"/>
      <c r="DF239" s="142"/>
      <c r="DG239" s="142"/>
    </row>
    <row r="240" spans="1:111" ht="14.45" customHeight="1" x14ac:dyDescent="0.2">
      <c r="A240" s="121" t="s">
        <v>203</v>
      </c>
      <c r="B240" s="213" t="s">
        <v>204</v>
      </c>
      <c r="C240" s="213"/>
      <c r="D240" s="213"/>
      <c r="E240" s="213"/>
      <c r="F240" s="213"/>
      <c r="G240" s="213"/>
      <c r="H240" s="213"/>
      <c r="I240" s="213"/>
      <c r="J240" s="213"/>
      <c r="K240" s="117"/>
      <c r="L240" s="117"/>
      <c r="M240" s="117"/>
      <c r="N240" s="214">
        <f>N232</f>
        <v>0</v>
      </c>
      <c r="O240" s="214"/>
      <c r="P240" s="214"/>
      <c r="Q240" s="177"/>
      <c r="R240" s="1"/>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c r="CA240" s="142"/>
      <c r="CB240" s="142"/>
      <c r="CC240" s="142"/>
      <c r="CD240" s="142"/>
      <c r="CE240" s="142"/>
      <c r="CF240" s="142"/>
      <c r="CG240" s="142"/>
      <c r="CH240" s="142"/>
      <c r="CI240" s="142"/>
      <c r="CJ240" s="142"/>
      <c r="CK240" s="142"/>
      <c r="CL240" s="142"/>
      <c r="CM240" s="142"/>
      <c r="CN240" s="142"/>
      <c r="CO240" s="142"/>
      <c r="CP240" s="142"/>
      <c r="CQ240" s="142"/>
      <c r="CR240" s="142"/>
      <c r="CS240" s="142"/>
      <c r="CT240" s="142"/>
      <c r="CU240" s="142"/>
      <c r="CV240" s="142"/>
      <c r="CW240" s="142"/>
      <c r="CX240" s="142"/>
      <c r="CY240" s="142"/>
      <c r="CZ240" s="142"/>
      <c r="DA240" s="142"/>
      <c r="DB240" s="142"/>
      <c r="DC240" s="142"/>
      <c r="DD240" s="142"/>
      <c r="DE240" s="142"/>
      <c r="DF240" s="142"/>
      <c r="DG240" s="142"/>
    </row>
    <row r="241" spans="1:111" ht="3" customHeight="1" x14ac:dyDescent="0.2">
      <c r="A241" s="118"/>
      <c r="B241" s="146"/>
      <c r="C241" s="146"/>
      <c r="D241" s="146"/>
      <c r="E241" s="146"/>
      <c r="F241" s="146"/>
      <c r="G241" s="146"/>
      <c r="H241" s="146"/>
      <c r="I241" s="146"/>
      <c r="J241" s="146"/>
      <c r="K241" s="117"/>
      <c r="L241" s="117"/>
      <c r="M241" s="117"/>
      <c r="N241" s="119"/>
      <c r="O241" s="119"/>
      <c r="P241" s="119"/>
      <c r="Q241" s="177"/>
      <c r="R241" s="1"/>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2"/>
      <c r="CN241" s="142"/>
      <c r="CO241" s="142"/>
      <c r="CP241" s="142"/>
      <c r="CQ241" s="142"/>
      <c r="CR241" s="142"/>
      <c r="CS241" s="142"/>
      <c r="CT241" s="142"/>
      <c r="CU241" s="142"/>
      <c r="CV241" s="142"/>
      <c r="CW241" s="142"/>
      <c r="CX241" s="142"/>
      <c r="CY241" s="142"/>
      <c r="CZ241" s="142"/>
      <c r="DA241" s="142"/>
      <c r="DB241" s="142"/>
      <c r="DC241" s="142"/>
      <c r="DD241" s="142"/>
      <c r="DE241" s="142"/>
      <c r="DF241" s="142"/>
      <c r="DG241" s="142"/>
    </row>
    <row r="242" spans="1:111" ht="17.45" customHeight="1" x14ac:dyDescent="0.2">
      <c r="A242" s="118" t="s">
        <v>205</v>
      </c>
      <c r="B242" s="213" t="s">
        <v>206</v>
      </c>
      <c r="C242" s="213"/>
      <c r="D242" s="213"/>
      <c r="E242" s="213"/>
      <c r="F242" s="213"/>
      <c r="G242" s="213"/>
      <c r="H242" s="213"/>
      <c r="I242" s="213"/>
      <c r="J242" s="213"/>
      <c r="K242" s="116"/>
      <c r="L242" s="116"/>
      <c r="M242" s="116"/>
      <c r="N242" s="214" t="e">
        <f>N237+N240</f>
        <v>#DIV/0!</v>
      </c>
      <c r="O242" s="196"/>
      <c r="P242" s="196"/>
      <c r="Q242" s="177"/>
      <c r="R242" s="1"/>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2"/>
      <c r="CN242" s="142"/>
      <c r="CO242" s="142"/>
      <c r="CP242" s="142"/>
      <c r="CQ242" s="142"/>
      <c r="CR242" s="142"/>
      <c r="CS242" s="142"/>
      <c r="CT242" s="142"/>
      <c r="CU242" s="142"/>
      <c r="CV242" s="142"/>
      <c r="CW242" s="142"/>
      <c r="CX242" s="142"/>
      <c r="CY242" s="142"/>
      <c r="CZ242" s="142"/>
      <c r="DA242" s="142"/>
      <c r="DB242" s="142"/>
      <c r="DC242" s="142"/>
      <c r="DD242" s="142"/>
      <c r="DE242" s="142"/>
      <c r="DF242" s="142"/>
      <c r="DG242" s="142"/>
    </row>
    <row r="243" spans="1:111" ht="5.45" customHeight="1" x14ac:dyDescent="0.2">
      <c r="A243" s="118"/>
      <c r="B243" s="146"/>
      <c r="C243" s="146"/>
      <c r="D243" s="146"/>
      <c r="E243" s="146"/>
      <c r="F243" s="146"/>
      <c r="G243" s="146"/>
      <c r="H243" s="146"/>
      <c r="I243" s="146"/>
      <c r="J243" s="115"/>
      <c r="K243" s="116"/>
      <c r="L243" s="116"/>
      <c r="M243" s="116"/>
      <c r="N243" s="119"/>
      <c r="O243" s="115"/>
      <c r="P243" s="115"/>
      <c r="Q243" s="177"/>
      <c r="R243" s="1"/>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2"/>
      <c r="CN243" s="142"/>
      <c r="CO243" s="142"/>
      <c r="CP243" s="142"/>
      <c r="CQ243" s="142"/>
      <c r="CR243" s="142"/>
      <c r="CS243" s="142"/>
      <c r="CT243" s="142"/>
      <c r="CU243" s="142"/>
      <c r="CV243" s="142"/>
      <c r="CW243" s="142"/>
      <c r="CX243" s="142"/>
      <c r="CY243" s="142"/>
      <c r="CZ243" s="142"/>
      <c r="DA243" s="142"/>
      <c r="DB243" s="142"/>
      <c r="DC243" s="142"/>
      <c r="DD243" s="142"/>
      <c r="DE243" s="142"/>
      <c r="DF243" s="142"/>
      <c r="DG243" s="142"/>
    </row>
    <row r="244" spans="1:111" ht="26.1" customHeight="1" x14ac:dyDescent="0.2">
      <c r="A244" s="136" t="s">
        <v>207</v>
      </c>
      <c r="B244" s="215" t="s">
        <v>208</v>
      </c>
      <c r="C244" s="215"/>
      <c r="D244" s="215"/>
      <c r="E244" s="215"/>
      <c r="F244" s="215"/>
      <c r="G244" s="215"/>
      <c r="H244" s="215"/>
      <c r="I244" s="215"/>
      <c r="J244" s="215"/>
      <c r="K244" s="110"/>
      <c r="L244" s="110"/>
      <c r="M244" s="110"/>
      <c r="N244" s="216"/>
      <c r="O244" s="216"/>
      <c r="P244" s="216"/>
      <c r="Q244" s="177"/>
      <c r="R244" s="1"/>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c r="CG244" s="142"/>
      <c r="CH244" s="142"/>
      <c r="CI244" s="142"/>
      <c r="CJ244" s="142"/>
      <c r="CK244" s="142"/>
      <c r="CL244" s="142"/>
      <c r="CM244" s="142"/>
      <c r="CN244" s="142"/>
      <c r="CO244" s="142"/>
      <c r="CP244" s="142"/>
      <c r="CQ244" s="142"/>
      <c r="CR244" s="142"/>
      <c r="CS244" s="142"/>
      <c r="CT244" s="142"/>
      <c r="CU244" s="142"/>
      <c r="CV244" s="142"/>
      <c r="CW244" s="142"/>
      <c r="CX244" s="142"/>
      <c r="CY244" s="142"/>
      <c r="CZ244" s="142"/>
      <c r="DA244" s="142"/>
      <c r="DB244" s="142"/>
      <c r="DC244" s="142"/>
      <c r="DD244" s="142"/>
      <c r="DE244" s="142"/>
      <c r="DF244" s="142"/>
      <c r="DG244" s="142"/>
    </row>
    <row r="245" spans="1:111" ht="2.4500000000000002" customHeight="1" x14ac:dyDescent="0.2">
      <c r="A245" s="109"/>
      <c r="B245" s="110"/>
      <c r="C245" s="110"/>
      <c r="D245" s="110"/>
      <c r="E245" s="110"/>
      <c r="F245" s="110"/>
      <c r="G245" s="110"/>
      <c r="H245" s="110"/>
      <c r="I245" s="110"/>
      <c r="J245" s="110"/>
      <c r="K245" s="110"/>
      <c r="L245" s="110"/>
      <c r="M245" s="110"/>
      <c r="N245" s="110"/>
      <c r="O245" s="110"/>
      <c r="P245" s="110"/>
      <c r="Q245" s="177"/>
      <c r="R245" s="1"/>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42"/>
      <c r="CC245" s="142"/>
      <c r="CD245" s="142"/>
      <c r="CE245" s="142"/>
      <c r="CF245" s="142"/>
      <c r="CG245" s="142"/>
      <c r="CH245" s="142"/>
      <c r="CI245" s="142"/>
      <c r="CJ245" s="142"/>
      <c r="CK245" s="142"/>
      <c r="CL245" s="142"/>
      <c r="CM245" s="142"/>
      <c r="CN245" s="142"/>
      <c r="CO245" s="142"/>
      <c r="CP245" s="142"/>
      <c r="CQ245" s="142"/>
      <c r="CR245" s="142"/>
      <c r="CS245" s="142"/>
      <c r="CT245" s="142"/>
      <c r="CU245" s="142"/>
      <c r="CV245" s="142"/>
      <c r="CW245" s="142"/>
      <c r="CX245" s="142"/>
      <c r="CY245" s="142"/>
      <c r="CZ245" s="142"/>
      <c r="DA245" s="142"/>
      <c r="DB245" s="142"/>
      <c r="DC245" s="142"/>
      <c r="DD245" s="142"/>
      <c r="DE245" s="142"/>
      <c r="DF245" s="142"/>
      <c r="DG245" s="142"/>
    </row>
    <row r="246" spans="1:111" ht="3.95" customHeight="1" x14ac:dyDescent="0.2">
      <c r="A246" s="109"/>
      <c r="B246" s="206" t="s">
        <v>209</v>
      </c>
      <c r="C246" s="207"/>
      <c r="D246" s="207"/>
      <c r="E246" s="207"/>
      <c r="F246" s="207"/>
      <c r="G246" s="207"/>
      <c r="H246" s="207"/>
      <c r="I246" s="207"/>
      <c r="J246" s="207"/>
      <c r="K246" s="110"/>
      <c r="L246" s="110"/>
      <c r="M246" s="110"/>
      <c r="N246" s="110"/>
      <c r="O246" s="110"/>
      <c r="P246" s="110"/>
      <c r="Q246" s="177"/>
      <c r="R246" s="1"/>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42"/>
      <c r="CC246" s="142"/>
      <c r="CD246" s="142"/>
      <c r="CE246" s="142"/>
      <c r="CF246" s="142"/>
      <c r="CG246" s="142"/>
      <c r="CH246" s="142"/>
      <c r="CI246" s="142"/>
      <c r="CJ246" s="142"/>
      <c r="CK246" s="142"/>
      <c r="CL246" s="142"/>
      <c r="CM246" s="142"/>
      <c r="CN246" s="142"/>
      <c r="CO246" s="142"/>
      <c r="CP246" s="142"/>
      <c r="CQ246" s="142"/>
      <c r="CR246" s="142"/>
      <c r="CS246" s="142"/>
      <c r="CT246" s="142"/>
      <c r="CU246" s="142"/>
      <c r="CV246" s="142"/>
      <c r="CW246" s="142"/>
      <c r="CX246" s="142"/>
      <c r="CY246" s="142"/>
      <c r="CZ246" s="142"/>
      <c r="DA246" s="142"/>
      <c r="DB246" s="142"/>
      <c r="DC246" s="142"/>
      <c r="DD246" s="142"/>
      <c r="DE246" s="142"/>
      <c r="DF246" s="142"/>
      <c r="DG246" s="142"/>
    </row>
    <row r="247" spans="1:111" ht="14.25" x14ac:dyDescent="0.2">
      <c r="A247" s="109" t="s">
        <v>210</v>
      </c>
      <c r="B247" s="207"/>
      <c r="C247" s="207"/>
      <c r="D247" s="207"/>
      <c r="E247" s="207"/>
      <c r="F247" s="207"/>
      <c r="G247" s="207"/>
      <c r="H247" s="207"/>
      <c r="I247" s="207"/>
      <c r="J247" s="207"/>
      <c r="K247" s="110"/>
      <c r="L247" s="110"/>
      <c r="M247" s="110"/>
      <c r="N247" s="208" t="e">
        <f>MIN(N242:P244)</f>
        <v>#DIV/0!</v>
      </c>
      <c r="O247" s="209"/>
      <c r="P247" s="209"/>
      <c r="Q247" s="177"/>
      <c r="R247" s="1"/>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c r="CT247" s="142"/>
      <c r="CU247" s="142"/>
      <c r="CV247" s="142"/>
      <c r="CW247" s="142"/>
      <c r="CX247" s="142"/>
      <c r="CY247" s="142"/>
      <c r="CZ247" s="142"/>
      <c r="DA247" s="142"/>
      <c r="DB247" s="142"/>
      <c r="DC247" s="142"/>
      <c r="DD247" s="142"/>
      <c r="DE247" s="142"/>
      <c r="DF247" s="142"/>
      <c r="DG247" s="142"/>
    </row>
    <row r="248" spans="1:111" ht="6" customHeight="1" x14ac:dyDescent="0.2">
      <c r="A248" s="178"/>
      <c r="B248" s="179"/>
      <c r="C248" s="179"/>
      <c r="D248" s="179"/>
      <c r="E248" s="179"/>
      <c r="F248" s="179"/>
      <c r="G248" s="179"/>
      <c r="H248" s="179"/>
      <c r="I248" s="179"/>
      <c r="J248" s="179"/>
      <c r="K248" s="179"/>
      <c r="L248" s="179"/>
      <c r="M248" s="179"/>
      <c r="N248" s="179"/>
      <c r="O248" s="179"/>
      <c r="P248" s="179"/>
      <c r="Q248" s="180"/>
      <c r="R248" s="1"/>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c r="CC248" s="142"/>
      <c r="CD248" s="142"/>
      <c r="CE248" s="142"/>
      <c r="CF248" s="142"/>
      <c r="CG248" s="142"/>
      <c r="CH248" s="142"/>
      <c r="CI248" s="142"/>
      <c r="CJ248" s="142"/>
      <c r="CK248" s="142"/>
      <c r="CL248" s="142"/>
      <c r="CM248" s="142"/>
      <c r="CN248" s="142"/>
      <c r="CO248" s="142"/>
      <c r="CP248" s="142"/>
      <c r="CQ248" s="142"/>
      <c r="CR248" s="142"/>
      <c r="CS248" s="142"/>
      <c r="CT248" s="142"/>
      <c r="CU248" s="142"/>
      <c r="CV248" s="142"/>
      <c r="CW248" s="142"/>
      <c r="CX248" s="142"/>
      <c r="CY248" s="142"/>
      <c r="CZ248" s="142"/>
      <c r="DA248" s="142"/>
      <c r="DB248" s="142"/>
      <c r="DC248" s="142"/>
      <c r="DD248" s="142"/>
      <c r="DE248" s="142"/>
      <c r="DF248" s="142"/>
      <c r="DG248" s="142"/>
    </row>
    <row r="249" spans="1:111" x14ac:dyDescent="0.2">
      <c r="A249" s="110"/>
      <c r="B249" s="110"/>
      <c r="C249" s="110"/>
      <c r="D249" s="110"/>
      <c r="E249" s="110"/>
      <c r="F249" s="110"/>
      <c r="G249" s="110"/>
      <c r="H249" s="110"/>
      <c r="I249" s="110"/>
      <c r="J249" s="110"/>
      <c r="K249" s="110"/>
      <c r="L249" s="110"/>
      <c r="M249" s="110"/>
      <c r="N249" s="110"/>
      <c r="O249" s="110"/>
      <c r="P249" s="110"/>
      <c r="Q249" s="110"/>
      <c r="R249" s="1"/>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c r="CC249" s="142"/>
      <c r="CD249" s="142"/>
      <c r="CE249" s="142"/>
      <c r="CF249" s="142"/>
      <c r="CG249" s="142"/>
      <c r="CH249" s="142"/>
      <c r="CI249" s="142"/>
      <c r="CJ249" s="142"/>
      <c r="CK249" s="142"/>
      <c r="CL249" s="142"/>
      <c r="CM249" s="142"/>
      <c r="CN249" s="142"/>
      <c r="CO249" s="142"/>
      <c r="CP249" s="142"/>
      <c r="CQ249" s="142"/>
      <c r="CR249" s="142"/>
      <c r="CS249" s="142"/>
      <c r="CT249" s="142"/>
      <c r="CU249" s="142"/>
      <c r="CV249" s="142"/>
      <c r="CW249" s="142"/>
      <c r="CX249" s="142"/>
      <c r="CY249" s="142"/>
      <c r="CZ249" s="142"/>
      <c r="DA249" s="142"/>
      <c r="DB249" s="142"/>
      <c r="DC249" s="142"/>
      <c r="DD249" s="142"/>
      <c r="DE249" s="142"/>
      <c r="DF249" s="142"/>
      <c r="DG249" s="142"/>
    </row>
    <row r="250" spans="1:111" ht="18" x14ac:dyDescent="0.25">
      <c r="A250" s="106" t="s">
        <v>211</v>
      </c>
      <c r="B250" s="111"/>
      <c r="C250" s="111"/>
      <c r="D250" s="111"/>
      <c r="E250" s="111"/>
      <c r="F250" s="111"/>
      <c r="G250" s="111"/>
      <c r="H250" s="111"/>
      <c r="I250" s="111"/>
      <c r="J250" s="182"/>
      <c r="K250" s="182"/>
      <c r="L250" s="182"/>
      <c r="M250" s="182"/>
      <c r="N250" s="182"/>
      <c r="O250" s="182"/>
      <c r="P250" s="182"/>
      <c r="Q250" s="183"/>
      <c r="R250" s="1"/>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c r="CC250" s="142"/>
      <c r="CD250" s="142"/>
      <c r="CE250" s="142"/>
      <c r="CF250" s="142"/>
      <c r="CG250" s="142"/>
      <c r="CH250" s="142"/>
      <c r="CI250" s="142"/>
      <c r="CJ250" s="142"/>
      <c r="CK250" s="142"/>
      <c r="CL250" s="142"/>
      <c r="CM250" s="142"/>
      <c r="CN250" s="142"/>
      <c r="CO250" s="142"/>
      <c r="CP250" s="142"/>
      <c r="CQ250" s="142"/>
      <c r="CR250" s="142"/>
      <c r="CS250" s="142"/>
      <c r="CT250" s="142"/>
      <c r="CU250" s="142"/>
      <c r="CV250" s="142"/>
      <c r="CW250" s="142"/>
      <c r="CX250" s="142"/>
      <c r="CY250" s="142"/>
      <c r="CZ250" s="142"/>
      <c r="DA250" s="142"/>
      <c r="DB250" s="142"/>
      <c r="DC250" s="142"/>
      <c r="DD250" s="142"/>
      <c r="DE250" s="142"/>
      <c r="DF250" s="142"/>
      <c r="DG250" s="142"/>
    </row>
    <row r="251" spans="1:111" ht="3.95" customHeight="1" x14ac:dyDescent="0.2">
      <c r="A251" s="109"/>
      <c r="B251" s="110"/>
      <c r="C251" s="110"/>
      <c r="D251" s="110"/>
      <c r="E251" s="110"/>
      <c r="F251" s="110"/>
      <c r="G251" s="110"/>
      <c r="H251" s="110"/>
      <c r="I251" s="110"/>
      <c r="J251" s="110"/>
      <c r="K251" s="110"/>
      <c r="L251" s="110"/>
      <c r="M251" s="110"/>
      <c r="N251" s="110"/>
      <c r="O251" s="110"/>
      <c r="P251" s="110"/>
      <c r="Q251" s="177"/>
      <c r="R251" s="1"/>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142"/>
      <c r="CG251" s="142"/>
      <c r="CH251" s="142"/>
      <c r="CI251" s="142"/>
      <c r="CJ251" s="142"/>
      <c r="CK251" s="142"/>
      <c r="CL251" s="142"/>
      <c r="CM251" s="142"/>
      <c r="CN251" s="142"/>
      <c r="CO251" s="142"/>
      <c r="CP251" s="142"/>
      <c r="CQ251" s="142"/>
      <c r="CR251" s="142"/>
      <c r="CS251" s="142"/>
      <c r="CT251" s="142"/>
      <c r="CU251" s="142"/>
      <c r="CV251" s="142"/>
      <c r="CW251" s="142"/>
      <c r="CX251" s="142"/>
      <c r="CY251" s="142"/>
      <c r="CZ251" s="142"/>
      <c r="DA251" s="142"/>
      <c r="DB251" s="142"/>
      <c r="DC251" s="142"/>
      <c r="DD251" s="142"/>
      <c r="DE251" s="142"/>
      <c r="DF251" s="142"/>
      <c r="DG251" s="142"/>
    </row>
    <row r="252" spans="1:111" ht="15" x14ac:dyDescent="0.25">
      <c r="A252" s="109" t="s">
        <v>212</v>
      </c>
      <c r="B252" s="210" t="e">
        <f>N247</f>
        <v>#DIV/0!</v>
      </c>
      <c r="C252" s="211"/>
      <c r="D252" s="211"/>
      <c r="E252" s="143" t="s">
        <v>23</v>
      </c>
      <c r="F252" s="210" t="e">
        <f>N237</f>
        <v>#DIV/0!</v>
      </c>
      <c r="G252" s="211"/>
      <c r="H252" s="211"/>
      <c r="I252" s="147"/>
      <c r="J252" s="105"/>
      <c r="K252" s="110"/>
      <c r="L252" s="203" t="s">
        <v>10</v>
      </c>
      <c r="M252" s="212"/>
      <c r="N252" s="210" t="e">
        <f>B252-F252</f>
        <v>#DIV/0!</v>
      </c>
      <c r="O252" s="211"/>
      <c r="P252" s="211"/>
      <c r="Q252" s="177"/>
      <c r="R252" s="1"/>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c r="CT252" s="142"/>
      <c r="CU252" s="142"/>
      <c r="CV252" s="142"/>
      <c r="CW252" s="142"/>
      <c r="CX252" s="142"/>
      <c r="CY252" s="142"/>
      <c r="CZ252" s="142"/>
      <c r="DA252" s="142"/>
      <c r="DB252" s="142"/>
      <c r="DC252" s="142"/>
      <c r="DD252" s="142"/>
      <c r="DE252" s="142"/>
      <c r="DF252" s="142"/>
      <c r="DG252" s="142"/>
    </row>
    <row r="253" spans="1:111" ht="23.1" customHeight="1" x14ac:dyDescent="0.2">
      <c r="A253" s="109"/>
      <c r="B253" s="198" t="s">
        <v>213</v>
      </c>
      <c r="C253" s="198"/>
      <c r="D253" s="198"/>
      <c r="E253" s="110"/>
      <c r="F253" s="199" t="s">
        <v>214</v>
      </c>
      <c r="G253" s="199"/>
      <c r="H253" s="199"/>
      <c r="I253" s="110"/>
      <c r="J253" s="110"/>
      <c r="K253" s="110"/>
      <c r="L253" s="110"/>
      <c r="M253" s="110"/>
      <c r="N253" s="199" t="s">
        <v>215</v>
      </c>
      <c r="O253" s="199"/>
      <c r="P253" s="199"/>
      <c r="Q253" s="177"/>
      <c r="R253" s="1"/>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c r="CT253" s="142"/>
      <c r="CU253" s="142"/>
      <c r="CV253" s="142"/>
      <c r="CW253" s="142"/>
      <c r="CX253" s="142"/>
      <c r="CY253" s="142"/>
      <c r="CZ253" s="142"/>
      <c r="DA253" s="142"/>
      <c r="DB253" s="142"/>
      <c r="DC253" s="142"/>
      <c r="DD253" s="142"/>
      <c r="DE253" s="142"/>
      <c r="DF253" s="142"/>
      <c r="DG253" s="142"/>
    </row>
    <row r="254" spans="1:111" ht="3.95" customHeight="1" x14ac:dyDescent="0.2">
      <c r="A254" s="109"/>
      <c r="B254" s="110"/>
      <c r="C254" s="110"/>
      <c r="D254" s="110"/>
      <c r="E254" s="110"/>
      <c r="F254" s="110"/>
      <c r="G254" s="110"/>
      <c r="H254" s="110"/>
      <c r="I254" s="110"/>
      <c r="J254" s="110"/>
      <c r="K254" s="110"/>
      <c r="L254" s="110"/>
      <c r="M254" s="110"/>
      <c r="N254" s="110"/>
      <c r="O254" s="110"/>
      <c r="P254" s="110"/>
      <c r="Q254" s="177"/>
      <c r="R254" s="1"/>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c r="DF254" s="142"/>
      <c r="DG254" s="142"/>
    </row>
    <row r="255" spans="1:111" ht="15" x14ac:dyDescent="0.25">
      <c r="A255" s="109" t="s">
        <v>216</v>
      </c>
      <c r="B255" s="200" t="e">
        <f>N252</f>
        <v>#DIV/0!</v>
      </c>
      <c r="C255" s="201"/>
      <c r="D255" s="201"/>
      <c r="E255" s="147" t="s">
        <v>16</v>
      </c>
      <c r="F255" s="202">
        <f>B173</f>
        <v>0</v>
      </c>
      <c r="G255" s="201"/>
      <c r="H255" s="201"/>
      <c r="I255" s="147" t="s">
        <v>16</v>
      </c>
      <c r="J255" s="140">
        <v>1000</v>
      </c>
      <c r="K255" s="120"/>
      <c r="L255" s="203" t="s">
        <v>10</v>
      </c>
      <c r="M255" s="204"/>
      <c r="N255" s="205" t="e">
        <f>(B255/F255*1000)</f>
        <v>#DIV/0!</v>
      </c>
      <c r="O255" s="205"/>
      <c r="P255" s="205"/>
      <c r="Q255" s="177"/>
      <c r="R255" s="1"/>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c r="CG255" s="142"/>
      <c r="CH255" s="142"/>
      <c r="CI255" s="142"/>
      <c r="CJ255" s="142"/>
      <c r="CK255" s="142"/>
      <c r="CL255" s="142"/>
      <c r="CM255" s="142"/>
      <c r="CN255" s="142"/>
      <c r="CO255" s="142"/>
      <c r="CP255" s="142"/>
      <c r="CQ255" s="142"/>
      <c r="CR255" s="142"/>
      <c r="CS255" s="142"/>
      <c r="CT255" s="142"/>
      <c r="CU255" s="142"/>
      <c r="CV255" s="142"/>
      <c r="CW255" s="142"/>
      <c r="CX255" s="142"/>
      <c r="CY255" s="142"/>
      <c r="CZ255" s="142"/>
      <c r="DA255" s="142"/>
      <c r="DB255" s="142"/>
      <c r="DC255" s="142"/>
      <c r="DD255" s="142"/>
      <c r="DE255" s="142"/>
      <c r="DF255" s="142"/>
      <c r="DG255" s="142"/>
    </row>
    <row r="256" spans="1:111" ht="26.1" customHeight="1" x14ac:dyDescent="0.2">
      <c r="A256" s="178"/>
      <c r="B256" s="189" t="s">
        <v>217</v>
      </c>
      <c r="C256" s="189"/>
      <c r="D256" s="189"/>
      <c r="E256" s="184"/>
      <c r="F256" s="189" t="s">
        <v>218</v>
      </c>
      <c r="G256" s="189"/>
      <c r="H256" s="189"/>
      <c r="I256" s="184"/>
      <c r="J256" s="184"/>
      <c r="K256" s="184"/>
      <c r="L256" s="184"/>
      <c r="M256" s="184"/>
      <c r="N256" s="190" t="s">
        <v>219</v>
      </c>
      <c r="O256" s="190"/>
      <c r="P256" s="190"/>
      <c r="Q256" s="180"/>
      <c r="R256" s="1"/>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42"/>
      <c r="CC256" s="142"/>
      <c r="CD256" s="142"/>
      <c r="CE256" s="142"/>
      <c r="CF256" s="142"/>
      <c r="CG256" s="142"/>
      <c r="CH256" s="142"/>
      <c r="CI256" s="142"/>
      <c r="CJ256" s="142"/>
      <c r="CK256" s="142"/>
      <c r="CL256" s="142"/>
      <c r="CM256" s="142"/>
      <c r="CN256" s="142"/>
      <c r="CO256" s="142"/>
      <c r="CP256" s="142"/>
      <c r="CQ256" s="142"/>
      <c r="CR256" s="142"/>
      <c r="CS256" s="142"/>
      <c r="CT256" s="142"/>
      <c r="CU256" s="142"/>
      <c r="CV256" s="142"/>
      <c r="CW256" s="142"/>
      <c r="CX256" s="142"/>
      <c r="CY256" s="142"/>
      <c r="CZ256" s="142"/>
      <c r="DA256" s="142"/>
      <c r="DB256" s="142"/>
      <c r="DC256" s="142"/>
      <c r="DD256" s="142"/>
      <c r="DE256" s="142"/>
      <c r="DF256" s="142"/>
      <c r="DG256" s="142"/>
    </row>
    <row r="257" spans="1:111" ht="18.600000000000001" customHeight="1" x14ac:dyDescent="0.2">
      <c r="A257" s="110"/>
      <c r="B257" s="110"/>
      <c r="C257" s="110"/>
      <c r="D257" s="110"/>
      <c r="E257" s="110"/>
      <c r="F257" s="110"/>
      <c r="G257" s="110"/>
      <c r="H257" s="110"/>
      <c r="I257" s="110"/>
      <c r="J257" s="110"/>
      <c r="K257" s="110"/>
      <c r="L257" s="110"/>
      <c r="M257" s="110"/>
      <c r="N257" s="110"/>
      <c r="O257" s="110"/>
      <c r="P257" s="110"/>
      <c r="Q257" s="110"/>
      <c r="R257" s="1"/>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2"/>
      <c r="CN257" s="142"/>
      <c r="CO257" s="142"/>
      <c r="CP257" s="142"/>
      <c r="CQ257" s="142"/>
      <c r="CR257" s="142"/>
      <c r="CS257" s="142"/>
      <c r="CT257" s="142"/>
      <c r="CU257" s="142"/>
      <c r="CV257" s="142"/>
      <c r="CW257" s="142"/>
      <c r="CX257" s="142"/>
      <c r="CY257" s="142"/>
      <c r="CZ257" s="142"/>
      <c r="DA257" s="142"/>
      <c r="DB257" s="142"/>
      <c r="DC257" s="142"/>
      <c r="DD257" s="142"/>
      <c r="DE257" s="142"/>
      <c r="DF257" s="142"/>
      <c r="DG257" s="142"/>
    </row>
    <row r="258" spans="1:111" ht="15" x14ac:dyDescent="0.2">
      <c r="A258" s="126"/>
      <c r="B258" s="127"/>
      <c r="C258" s="127"/>
      <c r="D258" s="127"/>
      <c r="E258" s="127"/>
      <c r="F258" s="127"/>
      <c r="G258" s="127"/>
      <c r="H258" s="127"/>
      <c r="I258" s="127"/>
      <c r="J258" s="127"/>
      <c r="K258" s="127"/>
      <c r="L258" s="127"/>
      <c r="M258" s="127"/>
      <c r="N258" s="127"/>
      <c r="O258" s="127"/>
      <c r="P258" s="128"/>
      <c r="Q258" s="110"/>
      <c r="R258" s="1"/>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142"/>
      <c r="CR258" s="142"/>
      <c r="CS258" s="142"/>
      <c r="CT258" s="142"/>
      <c r="CU258" s="142"/>
      <c r="CV258" s="142"/>
      <c r="CW258" s="142"/>
      <c r="CX258" s="142"/>
      <c r="CY258" s="142"/>
      <c r="CZ258" s="142"/>
      <c r="DA258" s="142"/>
      <c r="DB258" s="142"/>
      <c r="DC258" s="142"/>
      <c r="DD258" s="142"/>
      <c r="DE258" s="142"/>
      <c r="DF258" s="142"/>
      <c r="DG258" s="142"/>
    </row>
    <row r="259" spans="1:111" ht="24" customHeight="1" x14ac:dyDescent="0.25">
      <c r="A259" s="191" t="s">
        <v>220</v>
      </c>
      <c r="B259" s="192"/>
      <c r="C259" s="192"/>
      <c r="D259" s="192"/>
      <c r="E259" s="192"/>
      <c r="F259" s="192"/>
      <c r="G259" s="192"/>
      <c r="H259" s="192"/>
      <c r="I259" s="192"/>
      <c r="J259" s="192"/>
      <c r="K259" s="192"/>
      <c r="L259" s="192"/>
      <c r="M259" s="192"/>
      <c r="N259" s="129"/>
      <c r="O259" s="129"/>
      <c r="P259" s="130"/>
      <c r="Q259" s="110"/>
      <c r="R259" s="1"/>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c r="CT259" s="142"/>
      <c r="CU259" s="142"/>
      <c r="CV259" s="142"/>
      <c r="CW259" s="142"/>
      <c r="CX259" s="142"/>
      <c r="CY259" s="142"/>
      <c r="CZ259" s="142"/>
      <c r="DA259" s="142"/>
      <c r="DB259" s="142"/>
      <c r="DC259" s="142"/>
      <c r="DD259" s="142"/>
      <c r="DE259" s="142"/>
      <c r="DF259" s="142"/>
      <c r="DG259" s="142"/>
    </row>
    <row r="260" spans="1:111" ht="23.45" customHeight="1" x14ac:dyDescent="0.2">
      <c r="A260" s="137" t="s">
        <v>221</v>
      </c>
      <c r="B260" s="193" t="e">
        <f>N255</f>
        <v>#DIV/0!</v>
      </c>
      <c r="C260" s="193"/>
      <c r="D260" s="193"/>
      <c r="E260" s="138" t="s">
        <v>23</v>
      </c>
      <c r="F260" s="193" t="e">
        <f>B237</f>
        <v>#DIV/0!</v>
      </c>
      <c r="G260" s="193"/>
      <c r="H260" s="193"/>
      <c r="I260" s="116"/>
      <c r="J260" s="116"/>
      <c r="K260" s="116"/>
      <c r="L260" s="194" t="s">
        <v>10</v>
      </c>
      <c r="M260" s="195"/>
      <c r="N260" s="193" t="e">
        <f>B260-F260</f>
        <v>#DIV/0!</v>
      </c>
      <c r="O260" s="196"/>
      <c r="P260" s="197"/>
      <c r="Q260" s="110"/>
      <c r="R260" s="1"/>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c r="CV260" s="142"/>
      <c r="CW260" s="142"/>
      <c r="CX260" s="142"/>
      <c r="CY260" s="142"/>
      <c r="CZ260" s="142"/>
      <c r="DA260" s="142"/>
      <c r="DB260" s="142"/>
      <c r="DC260" s="142"/>
      <c r="DD260" s="142"/>
      <c r="DE260" s="142"/>
      <c r="DF260" s="142"/>
      <c r="DG260" s="142"/>
    </row>
    <row r="261" spans="1:111" ht="45" customHeight="1" x14ac:dyDescent="0.2">
      <c r="A261" s="139"/>
      <c r="B261" s="185" t="s">
        <v>222</v>
      </c>
      <c r="C261" s="185"/>
      <c r="D261" s="185"/>
      <c r="E261" s="141"/>
      <c r="F261" s="185" t="s">
        <v>223</v>
      </c>
      <c r="G261" s="185"/>
      <c r="H261" s="185"/>
      <c r="I261" s="141"/>
      <c r="J261" s="141"/>
      <c r="K261" s="141"/>
      <c r="L261" s="141"/>
      <c r="M261" s="141"/>
      <c r="N261" s="185" t="s">
        <v>224</v>
      </c>
      <c r="O261" s="185"/>
      <c r="P261" s="186"/>
      <c r="Q261" s="110"/>
      <c r="R261" s="1"/>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c r="CT261" s="142"/>
      <c r="CU261" s="142"/>
      <c r="CV261" s="142"/>
      <c r="CW261" s="142"/>
      <c r="CX261" s="142"/>
      <c r="CY261" s="142"/>
      <c r="CZ261" s="142"/>
      <c r="DA261" s="142"/>
      <c r="DB261" s="142"/>
      <c r="DC261" s="142"/>
      <c r="DD261" s="142"/>
      <c r="DE261" s="142"/>
      <c r="DF261" s="142"/>
      <c r="DG261" s="142"/>
    </row>
    <row r="262" spans="1:111" x14ac:dyDescent="0.2">
      <c r="A262"/>
      <c r="B262"/>
      <c r="C262"/>
      <c r="D262"/>
      <c r="E262"/>
      <c r="F262"/>
      <c r="G262"/>
      <c r="H262"/>
      <c r="I262"/>
      <c r="J262"/>
      <c r="K262"/>
      <c r="L262"/>
      <c r="M262"/>
      <c r="N262"/>
      <c r="O262"/>
      <c r="P262"/>
      <c r="Q262" s="110"/>
      <c r="R262" s="1"/>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2"/>
      <c r="CN262" s="142"/>
      <c r="CO262" s="142"/>
      <c r="CP262" s="142"/>
      <c r="CQ262" s="142"/>
      <c r="CR262" s="142"/>
      <c r="CS262" s="142"/>
      <c r="CT262" s="142"/>
      <c r="CU262" s="142"/>
      <c r="CV262" s="142"/>
      <c r="CW262" s="142"/>
      <c r="CX262" s="142"/>
      <c r="CY262" s="142"/>
      <c r="CZ262" s="142"/>
      <c r="DA262" s="142"/>
      <c r="DB262" s="142"/>
      <c r="DC262" s="142"/>
      <c r="DD262" s="142"/>
      <c r="DE262" s="142"/>
      <c r="DF262" s="142"/>
      <c r="DG262" s="142"/>
    </row>
    <row r="263" spans="1:111" x14ac:dyDescent="0.2">
      <c r="A263"/>
      <c r="B263"/>
      <c r="C263"/>
      <c r="D263"/>
      <c r="E263"/>
      <c r="F263"/>
      <c r="G263"/>
      <c r="H263"/>
      <c r="I263"/>
      <c r="J263"/>
      <c r="K263"/>
      <c r="L263"/>
      <c r="M263"/>
      <c r="N263"/>
      <c r="O263"/>
      <c r="P263"/>
      <c r="Q263" s="110"/>
      <c r="R263" s="1"/>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c r="CG263" s="142"/>
      <c r="CH263" s="142"/>
      <c r="CI263" s="142"/>
      <c r="CJ263" s="142"/>
      <c r="CK263" s="142"/>
      <c r="CL263" s="142"/>
      <c r="CM263" s="142"/>
      <c r="CN263" s="142"/>
      <c r="CO263" s="142"/>
      <c r="CP263" s="142"/>
      <c r="CQ263" s="142"/>
      <c r="CR263" s="142"/>
      <c r="CS263" s="142"/>
      <c r="CT263" s="142"/>
      <c r="CU263" s="142"/>
      <c r="CV263" s="142"/>
      <c r="CW263" s="142"/>
      <c r="CX263" s="142"/>
      <c r="CY263" s="142"/>
      <c r="CZ263" s="142"/>
      <c r="DA263" s="142"/>
      <c r="DB263" s="142"/>
      <c r="DC263" s="142"/>
      <c r="DD263" s="142"/>
      <c r="DE263" s="142"/>
      <c r="DF263" s="142"/>
      <c r="DG263" s="142"/>
    </row>
    <row r="264" spans="1:111" x14ac:dyDescent="0.2">
      <c r="A264"/>
      <c r="B264"/>
      <c r="C264"/>
      <c r="D264"/>
      <c r="E264"/>
      <c r="F264"/>
      <c r="G264"/>
      <c r="H264"/>
      <c r="I264"/>
      <c r="J264"/>
      <c r="K264"/>
      <c r="L264"/>
      <c r="M264"/>
      <c r="N264"/>
      <c r="O264"/>
      <c r="P264"/>
      <c r="Q264" s="110"/>
      <c r="R264" s="1"/>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c r="DF264" s="142"/>
      <c r="DG264" s="142"/>
    </row>
    <row r="265" spans="1:111" x14ac:dyDescent="0.2">
      <c r="A265"/>
      <c r="B265"/>
      <c r="C265"/>
      <c r="D265"/>
      <c r="E265"/>
      <c r="F265"/>
      <c r="G265"/>
      <c r="H265"/>
      <c r="I265"/>
      <c r="J265"/>
      <c r="K265"/>
      <c r="L265"/>
      <c r="M265"/>
      <c r="N265"/>
      <c r="O265"/>
      <c r="P265"/>
      <c r="Q265" s="110"/>
      <c r="R265" s="1"/>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c r="CT265" s="142"/>
      <c r="CU265" s="142"/>
      <c r="CV265" s="142"/>
      <c r="CW265" s="142"/>
      <c r="CX265" s="142"/>
      <c r="CY265" s="142"/>
      <c r="CZ265" s="142"/>
      <c r="DA265" s="142"/>
      <c r="DB265" s="142"/>
      <c r="DC265" s="142"/>
      <c r="DD265" s="142"/>
      <c r="DE265" s="142"/>
      <c r="DF265" s="142"/>
      <c r="DG265" s="142"/>
    </row>
    <row r="266" spans="1:111" x14ac:dyDescent="0.2">
      <c r="A266"/>
      <c r="B266" s="125"/>
      <c r="C266"/>
      <c r="D266" s="124"/>
      <c r="E266"/>
      <c r="F266" s="187"/>
      <c r="G266" s="188"/>
      <c r="H266"/>
      <c r="I266"/>
      <c r="J266"/>
      <c r="K266"/>
      <c r="L266"/>
      <c r="M266"/>
      <c r="N266"/>
      <c r="O266"/>
      <c r="P266"/>
      <c r="Q266" s="110"/>
      <c r="R266" s="1"/>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c r="BU266" s="142"/>
      <c r="BV266" s="142"/>
      <c r="BW266" s="142"/>
      <c r="BX266" s="142"/>
      <c r="BY266" s="142"/>
      <c r="BZ266" s="142"/>
      <c r="CA266" s="142"/>
      <c r="CB266" s="142"/>
      <c r="CC266" s="142"/>
      <c r="CD266" s="142"/>
      <c r="CE266" s="142"/>
      <c r="CF266" s="142"/>
      <c r="CG266" s="142"/>
      <c r="CH266" s="142"/>
      <c r="CI266" s="142"/>
      <c r="CJ266" s="142"/>
      <c r="CK266" s="142"/>
      <c r="CL266" s="142"/>
      <c r="CM266" s="142"/>
      <c r="CN266" s="142"/>
      <c r="CO266" s="142"/>
      <c r="CP266" s="142"/>
      <c r="CQ266" s="142"/>
      <c r="CR266" s="142"/>
      <c r="CS266" s="142"/>
      <c r="CT266" s="142"/>
      <c r="CU266" s="142"/>
      <c r="CV266" s="142"/>
      <c r="CW266" s="142"/>
      <c r="CX266" s="142"/>
      <c r="CY266" s="142"/>
      <c r="CZ266" s="142"/>
      <c r="DA266" s="142"/>
      <c r="DB266" s="142"/>
      <c r="DC266" s="142"/>
      <c r="DD266" s="142"/>
      <c r="DE266" s="142"/>
      <c r="DF266" s="142"/>
      <c r="DG266" s="142"/>
    </row>
    <row r="267" spans="1:111" x14ac:dyDescent="0.2">
      <c r="A267"/>
      <c r="B267"/>
      <c r="C267"/>
      <c r="D267"/>
      <c r="E267"/>
      <c r="F267"/>
      <c r="G267"/>
      <c r="H267"/>
      <c r="I267"/>
      <c r="J267"/>
      <c r="K267"/>
      <c r="L267"/>
      <c r="M267"/>
      <c r="N267"/>
      <c r="O267"/>
      <c r="P267"/>
      <c r="Q267" s="110"/>
      <c r="R267" s="1"/>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42"/>
      <c r="CC267" s="142"/>
      <c r="CD267" s="142"/>
      <c r="CE267" s="142"/>
      <c r="CF267" s="142"/>
      <c r="CG267" s="142"/>
      <c r="CH267" s="142"/>
      <c r="CI267" s="142"/>
      <c r="CJ267" s="142"/>
      <c r="CK267" s="142"/>
      <c r="CL267" s="142"/>
      <c r="CM267" s="142"/>
      <c r="CN267" s="142"/>
      <c r="CO267" s="142"/>
      <c r="CP267" s="142"/>
      <c r="CQ267" s="142"/>
      <c r="CR267" s="142"/>
      <c r="CS267" s="142"/>
      <c r="CT267" s="142"/>
      <c r="CU267" s="142"/>
      <c r="CV267" s="142"/>
      <c r="CW267" s="142"/>
      <c r="CX267" s="142"/>
      <c r="CY267" s="142"/>
      <c r="CZ267" s="142"/>
      <c r="DA267" s="142"/>
      <c r="DB267" s="142"/>
      <c r="DC267" s="142"/>
      <c r="DD267" s="142"/>
      <c r="DE267" s="142"/>
      <c r="DF267" s="142"/>
      <c r="DG267" s="142"/>
    </row>
    <row r="268" spans="1:111" x14ac:dyDescent="0.2">
      <c r="A268" s="110"/>
      <c r="B268" s="110"/>
      <c r="C268" s="110"/>
      <c r="D268" s="110"/>
      <c r="E268" s="110"/>
      <c r="F268" s="110"/>
      <c r="G268" s="110"/>
      <c r="H268" s="110"/>
      <c r="I268" s="110"/>
      <c r="J268" s="110"/>
      <c r="K268" s="110"/>
      <c r="L268" s="110"/>
      <c r="M268" s="110"/>
      <c r="N268" s="110"/>
      <c r="O268" s="110"/>
      <c r="P268" s="110"/>
      <c r="Q268" s="110"/>
      <c r="R268" s="1"/>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c r="CV268" s="142"/>
      <c r="CW268" s="142"/>
      <c r="CX268" s="142"/>
      <c r="CY268" s="142"/>
      <c r="CZ268" s="142"/>
      <c r="DA268" s="142"/>
      <c r="DB268" s="142"/>
      <c r="DC268" s="142"/>
      <c r="DD268" s="142"/>
      <c r="DE268" s="142"/>
      <c r="DF268" s="142"/>
      <c r="DG268" s="142"/>
    </row>
    <row r="269" spans="1:111" x14ac:dyDescent="0.2">
      <c r="A269" s="110"/>
      <c r="B269" s="110"/>
      <c r="C269" s="110"/>
      <c r="D269" s="110"/>
      <c r="E269" s="110"/>
      <c r="F269" s="110"/>
      <c r="G269" s="110"/>
      <c r="H269" s="110"/>
      <c r="I269" s="110"/>
      <c r="J269" s="110"/>
      <c r="K269" s="110"/>
      <c r="L269" s="110"/>
      <c r="M269" s="110"/>
      <c r="N269" s="110"/>
      <c r="O269" s="110"/>
      <c r="P269" s="110"/>
      <c r="Q269" s="110"/>
      <c r="R269" s="1"/>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c r="CV269" s="142"/>
      <c r="CW269" s="142"/>
      <c r="CX269" s="142"/>
      <c r="CY269" s="142"/>
      <c r="CZ269" s="142"/>
      <c r="DA269" s="142"/>
      <c r="DB269" s="142"/>
      <c r="DC269" s="142"/>
      <c r="DD269" s="142"/>
      <c r="DE269" s="142"/>
      <c r="DF269" s="142"/>
      <c r="DG269" s="142"/>
    </row>
    <row r="270" spans="1:111" x14ac:dyDescent="0.2">
      <c r="A270" s="110"/>
      <c r="B270" s="110"/>
      <c r="C270" s="110"/>
      <c r="D270" s="110"/>
      <c r="E270" s="110"/>
      <c r="F270" s="110"/>
      <c r="G270" s="110"/>
      <c r="H270" s="110"/>
      <c r="I270" s="110"/>
      <c r="J270" s="110"/>
      <c r="K270" s="110"/>
      <c r="L270" s="110"/>
      <c r="M270" s="110"/>
      <c r="N270" s="110"/>
      <c r="O270" s="110"/>
      <c r="P270" s="110"/>
      <c r="Q270" s="110"/>
      <c r="R270" s="1"/>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c r="CT270" s="142"/>
      <c r="CU270" s="142"/>
      <c r="CV270" s="142"/>
      <c r="CW270" s="142"/>
      <c r="CX270" s="142"/>
      <c r="CY270" s="142"/>
      <c r="CZ270" s="142"/>
      <c r="DA270" s="142"/>
      <c r="DB270" s="142"/>
      <c r="DC270" s="142"/>
      <c r="DD270" s="142"/>
      <c r="DE270" s="142"/>
      <c r="DF270" s="142"/>
      <c r="DG270" s="142"/>
    </row>
    <row r="271" spans="1:111" x14ac:dyDescent="0.2">
      <c r="A271" s="110"/>
      <c r="B271" s="110"/>
      <c r="C271" s="110"/>
      <c r="D271" s="110"/>
      <c r="E271" s="110"/>
      <c r="F271" s="110"/>
      <c r="G271" s="110"/>
      <c r="H271" s="110"/>
      <c r="I271" s="110"/>
      <c r="J271" s="110"/>
      <c r="K271" s="110"/>
      <c r="L271" s="110"/>
      <c r="M271" s="110"/>
      <c r="N271" s="110"/>
      <c r="O271" s="110"/>
      <c r="P271" s="110"/>
      <c r="Q271" s="110"/>
      <c r="R271" s="1"/>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c r="CV271" s="142"/>
      <c r="CW271" s="142"/>
      <c r="CX271" s="142"/>
      <c r="CY271" s="142"/>
      <c r="CZ271" s="142"/>
      <c r="DA271" s="142"/>
      <c r="DB271" s="142"/>
      <c r="DC271" s="142"/>
      <c r="DD271" s="142"/>
      <c r="DE271" s="142"/>
      <c r="DF271" s="142"/>
      <c r="DG271" s="142"/>
    </row>
    <row r="272" spans="1:111" x14ac:dyDescent="0.2">
      <c r="A272" s="110"/>
      <c r="B272" s="110"/>
      <c r="C272" s="110"/>
      <c r="D272" s="110"/>
      <c r="E272" s="110"/>
      <c r="F272" s="110"/>
      <c r="G272" s="110"/>
      <c r="H272" s="110"/>
      <c r="I272" s="110"/>
      <c r="J272" s="110"/>
      <c r="K272" s="110"/>
      <c r="L272" s="110"/>
      <c r="M272" s="110"/>
      <c r="N272" s="110"/>
      <c r="O272" s="110"/>
      <c r="P272" s="110"/>
      <c r="Q272" s="110"/>
      <c r="R272" s="1"/>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2"/>
      <c r="CO272" s="142"/>
      <c r="CP272" s="142"/>
      <c r="CQ272" s="142"/>
      <c r="CR272" s="142"/>
      <c r="CS272" s="142"/>
      <c r="CT272" s="142"/>
      <c r="CU272" s="142"/>
      <c r="CV272" s="142"/>
      <c r="CW272" s="142"/>
      <c r="CX272" s="142"/>
      <c r="CY272" s="142"/>
      <c r="CZ272" s="142"/>
      <c r="DA272" s="142"/>
      <c r="DB272" s="142"/>
      <c r="DC272" s="142"/>
      <c r="DD272" s="142"/>
      <c r="DE272" s="142"/>
      <c r="DF272" s="142"/>
      <c r="DG272" s="142"/>
    </row>
    <row r="273" spans="18:111" x14ac:dyDescent="0.2">
      <c r="R273" s="1"/>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c r="CT273" s="142"/>
      <c r="CU273" s="142"/>
      <c r="CV273" s="142"/>
      <c r="CW273" s="142"/>
      <c r="CX273" s="142"/>
      <c r="CY273" s="142"/>
      <c r="CZ273" s="142"/>
      <c r="DA273" s="142"/>
      <c r="DB273" s="142"/>
      <c r="DC273" s="142"/>
      <c r="DD273" s="142"/>
      <c r="DE273" s="142"/>
      <c r="DF273" s="142"/>
      <c r="DG273" s="142"/>
    </row>
    <row r="274" spans="18:111" x14ac:dyDescent="0.2">
      <c r="R274" s="1"/>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c r="CT274" s="142"/>
      <c r="CU274" s="142"/>
      <c r="CV274" s="142"/>
      <c r="CW274" s="142"/>
      <c r="CX274" s="142"/>
      <c r="CY274" s="142"/>
      <c r="CZ274" s="142"/>
      <c r="DA274" s="142"/>
      <c r="DB274" s="142"/>
      <c r="DC274" s="142"/>
      <c r="DD274" s="142"/>
      <c r="DE274" s="142"/>
      <c r="DF274" s="142"/>
      <c r="DG274" s="142"/>
    </row>
    <row r="275" spans="18:111" x14ac:dyDescent="0.2">
      <c r="R275" s="1"/>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2"/>
      <c r="CO275" s="142"/>
      <c r="CP275" s="142"/>
      <c r="CQ275" s="142"/>
      <c r="CR275" s="142"/>
      <c r="CS275" s="142"/>
      <c r="CT275" s="142"/>
      <c r="CU275" s="142"/>
      <c r="CV275" s="142"/>
      <c r="CW275" s="142"/>
      <c r="CX275" s="142"/>
      <c r="CY275" s="142"/>
      <c r="CZ275" s="142"/>
      <c r="DA275" s="142"/>
      <c r="DB275" s="142"/>
      <c r="DC275" s="142"/>
      <c r="DD275" s="142"/>
      <c r="DE275" s="142"/>
      <c r="DF275" s="142"/>
      <c r="DG275" s="142"/>
    </row>
    <row r="276" spans="18:111" x14ac:dyDescent="0.2">
      <c r="R276" s="1"/>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c r="CA276" s="142"/>
      <c r="CB276" s="142"/>
      <c r="CC276" s="142"/>
      <c r="CD276" s="142"/>
      <c r="CE276" s="142"/>
      <c r="CF276" s="142"/>
      <c r="CG276" s="142"/>
      <c r="CH276" s="142"/>
      <c r="CI276" s="142"/>
      <c r="CJ276" s="142"/>
      <c r="CK276" s="142"/>
      <c r="CL276" s="142"/>
      <c r="CM276" s="142"/>
      <c r="CN276" s="142"/>
      <c r="CO276" s="142"/>
      <c r="CP276" s="142"/>
      <c r="CQ276" s="142"/>
      <c r="CR276" s="142"/>
      <c r="CS276" s="142"/>
      <c r="CT276" s="142"/>
      <c r="CU276" s="142"/>
      <c r="CV276" s="142"/>
      <c r="CW276" s="142"/>
      <c r="CX276" s="142"/>
      <c r="CY276" s="142"/>
      <c r="CZ276" s="142"/>
      <c r="DA276" s="142"/>
      <c r="DB276" s="142"/>
      <c r="DC276" s="142"/>
      <c r="DD276" s="142"/>
      <c r="DE276" s="142"/>
      <c r="DF276" s="142"/>
      <c r="DG276" s="142"/>
    </row>
    <row r="277" spans="18:111" x14ac:dyDescent="0.2">
      <c r="R277" s="1"/>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42"/>
      <c r="CC277" s="142"/>
      <c r="CD277" s="142"/>
      <c r="CE277" s="142"/>
      <c r="CF277" s="142"/>
      <c r="CG277" s="142"/>
      <c r="CH277" s="142"/>
      <c r="CI277" s="142"/>
      <c r="CJ277" s="142"/>
      <c r="CK277" s="142"/>
      <c r="CL277" s="142"/>
      <c r="CM277" s="142"/>
      <c r="CN277" s="142"/>
      <c r="CO277" s="142"/>
      <c r="CP277" s="142"/>
      <c r="CQ277" s="142"/>
      <c r="CR277" s="142"/>
      <c r="CS277" s="142"/>
      <c r="CT277" s="142"/>
      <c r="CU277" s="142"/>
      <c r="CV277" s="142"/>
      <c r="CW277" s="142"/>
      <c r="CX277" s="142"/>
      <c r="CY277" s="142"/>
      <c r="CZ277" s="142"/>
      <c r="DA277" s="142"/>
      <c r="DB277" s="142"/>
      <c r="DC277" s="142"/>
      <c r="DD277" s="142"/>
      <c r="DE277" s="142"/>
      <c r="DF277" s="142"/>
      <c r="DG277" s="142"/>
    </row>
    <row r="278" spans="18:111" x14ac:dyDescent="0.2">
      <c r="R278" s="1"/>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42"/>
      <c r="CC278" s="142"/>
      <c r="CD278" s="142"/>
      <c r="CE278" s="142"/>
      <c r="CF278" s="142"/>
      <c r="CG278" s="142"/>
      <c r="CH278" s="142"/>
      <c r="CI278" s="142"/>
      <c r="CJ278" s="142"/>
      <c r="CK278" s="142"/>
      <c r="CL278" s="142"/>
      <c r="CM278" s="142"/>
      <c r="CN278" s="142"/>
      <c r="CO278" s="142"/>
      <c r="CP278" s="142"/>
      <c r="CQ278" s="142"/>
      <c r="CR278" s="142"/>
      <c r="CS278" s="142"/>
      <c r="CT278" s="142"/>
      <c r="CU278" s="142"/>
      <c r="CV278" s="142"/>
      <c r="CW278" s="142"/>
      <c r="CX278" s="142"/>
      <c r="CY278" s="142"/>
      <c r="CZ278" s="142"/>
      <c r="DA278" s="142"/>
      <c r="DB278" s="142"/>
      <c r="DC278" s="142"/>
      <c r="DD278" s="142"/>
      <c r="DE278" s="142"/>
      <c r="DF278" s="142"/>
      <c r="DG278" s="142"/>
    </row>
    <row r="279" spans="18:111" x14ac:dyDescent="0.2">
      <c r="R279" s="1"/>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c r="BU279" s="142"/>
      <c r="BV279" s="142"/>
      <c r="BW279" s="142"/>
      <c r="BX279" s="142"/>
      <c r="BY279" s="142"/>
      <c r="BZ279" s="142"/>
      <c r="CA279" s="142"/>
      <c r="CB279" s="142"/>
      <c r="CC279" s="142"/>
      <c r="CD279" s="142"/>
      <c r="CE279" s="142"/>
      <c r="CF279" s="142"/>
      <c r="CG279" s="142"/>
      <c r="CH279" s="142"/>
      <c r="CI279" s="142"/>
      <c r="CJ279" s="142"/>
      <c r="CK279" s="142"/>
      <c r="CL279" s="142"/>
      <c r="CM279" s="142"/>
      <c r="CN279" s="142"/>
      <c r="CO279" s="142"/>
      <c r="CP279" s="142"/>
      <c r="CQ279" s="142"/>
      <c r="CR279" s="142"/>
      <c r="CS279" s="142"/>
      <c r="CT279" s="142"/>
      <c r="CU279" s="142"/>
      <c r="CV279" s="142"/>
      <c r="CW279" s="142"/>
      <c r="CX279" s="142"/>
      <c r="CY279" s="142"/>
      <c r="CZ279" s="142"/>
      <c r="DA279" s="142"/>
      <c r="DB279" s="142"/>
      <c r="DC279" s="142"/>
      <c r="DD279" s="142"/>
      <c r="DE279" s="142"/>
      <c r="DF279" s="142"/>
      <c r="DG279" s="142"/>
    </row>
    <row r="280" spans="18:111" x14ac:dyDescent="0.2">
      <c r="R280" s="1"/>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c r="CG280" s="142"/>
      <c r="CH280" s="142"/>
      <c r="CI280" s="142"/>
      <c r="CJ280" s="142"/>
      <c r="CK280" s="142"/>
      <c r="CL280" s="142"/>
      <c r="CM280" s="142"/>
      <c r="CN280" s="142"/>
      <c r="CO280" s="142"/>
      <c r="CP280" s="142"/>
      <c r="CQ280" s="142"/>
      <c r="CR280" s="142"/>
      <c r="CS280" s="142"/>
      <c r="CT280" s="142"/>
      <c r="CU280" s="142"/>
      <c r="CV280" s="142"/>
      <c r="CW280" s="142"/>
      <c r="CX280" s="142"/>
      <c r="CY280" s="142"/>
      <c r="CZ280" s="142"/>
      <c r="DA280" s="142"/>
      <c r="DB280" s="142"/>
      <c r="DC280" s="142"/>
      <c r="DD280" s="142"/>
      <c r="DE280" s="142"/>
      <c r="DF280" s="142"/>
      <c r="DG280" s="142"/>
    </row>
    <row r="281" spans="18:111" x14ac:dyDescent="0.2">
      <c r="R281" s="1"/>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c r="CV281" s="142"/>
      <c r="CW281" s="142"/>
      <c r="CX281" s="142"/>
      <c r="CY281" s="142"/>
      <c r="CZ281" s="142"/>
      <c r="DA281" s="142"/>
      <c r="DB281" s="142"/>
      <c r="DC281" s="142"/>
      <c r="DD281" s="142"/>
      <c r="DE281" s="142"/>
      <c r="DF281" s="142"/>
      <c r="DG281" s="142"/>
    </row>
    <row r="282" spans="18:111" x14ac:dyDescent="0.2">
      <c r="R282" s="1"/>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c r="CT282" s="142"/>
      <c r="CU282" s="142"/>
      <c r="CV282" s="142"/>
      <c r="CW282" s="142"/>
      <c r="CX282" s="142"/>
      <c r="CY282" s="142"/>
      <c r="CZ282" s="142"/>
      <c r="DA282" s="142"/>
      <c r="DB282" s="142"/>
      <c r="DC282" s="142"/>
      <c r="DD282" s="142"/>
      <c r="DE282" s="142"/>
      <c r="DF282" s="142"/>
      <c r="DG282" s="142"/>
    </row>
    <row r="283" spans="18:111" x14ac:dyDescent="0.2">
      <c r="R283" s="1"/>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c r="CA283" s="142"/>
      <c r="CB283" s="142"/>
      <c r="CC283" s="142"/>
      <c r="CD283" s="142"/>
      <c r="CE283" s="142"/>
      <c r="CF283" s="142"/>
      <c r="CG283" s="142"/>
      <c r="CH283" s="142"/>
      <c r="CI283" s="142"/>
      <c r="CJ283" s="142"/>
      <c r="CK283" s="142"/>
      <c r="CL283" s="142"/>
      <c r="CM283" s="142"/>
      <c r="CN283" s="142"/>
      <c r="CO283" s="142"/>
      <c r="CP283" s="142"/>
      <c r="CQ283" s="142"/>
      <c r="CR283" s="142"/>
      <c r="CS283" s="142"/>
      <c r="CT283" s="142"/>
      <c r="CU283" s="142"/>
      <c r="CV283" s="142"/>
      <c r="CW283" s="142"/>
      <c r="CX283" s="142"/>
      <c r="CY283" s="142"/>
      <c r="CZ283" s="142"/>
      <c r="DA283" s="142"/>
      <c r="DB283" s="142"/>
      <c r="DC283" s="142"/>
      <c r="DD283" s="142"/>
      <c r="DE283" s="142"/>
      <c r="DF283" s="142"/>
      <c r="DG283" s="142"/>
    </row>
    <row r="284" spans="18:111" x14ac:dyDescent="0.2">
      <c r="R284" s="1"/>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c r="CA284" s="142"/>
      <c r="CB284" s="142"/>
      <c r="CC284" s="142"/>
      <c r="CD284" s="142"/>
      <c r="CE284" s="142"/>
      <c r="CF284" s="142"/>
      <c r="CG284" s="142"/>
      <c r="CH284" s="142"/>
      <c r="CI284" s="142"/>
      <c r="CJ284" s="142"/>
      <c r="CK284" s="142"/>
      <c r="CL284" s="142"/>
      <c r="CM284" s="142"/>
      <c r="CN284" s="142"/>
      <c r="CO284" s="142"/>
      <c r="CP284" s="142"/>
      <c r="CQ284" s="142"/>
      <c r="CR284" s="142"/>
      <c r="CS284" s="142"/>
      <c r="CT284" s="142"/>
      <c r="CU284" s="142"/>
      <c r="CV284" s="142"/>
      <c r="CW284" s="142"/>
      <c r="CX284" s="142"/>
      <c r="CY284" s="142"/>
      <c r="CZ284" s="142"/>
      <c r="DA284" s="142"/>
      <c r="DB284" s="142"/>
      <c r="DC284" s="142"/>
      <c r="DD284" s="142"/>
      <c r="DE284" s="142"/>
      <c r="DF284" s="142"/>
      <c r="DG284" s="142"/>
    </row>
    <row r="285" spans="18:111" x14ac:dyDescent="0.2">
      <c r="R285" s="1"/>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42"/>
      <c r="CC285" s="142"/>
      <c r="CD285" s="142"/>
      <c r="CE285" s="142"/>
      <c r="CF285" s="142"/>
      <c r="CG285" s="142"/>
      <c r="CH285" s="142"/>
      <c r="CI285" s="142"/>
      <c r="CJ285" s="142"/>
      <c r="CK285" s="142"/>
      <c r="CL285" s="142"/>
      <c r="CM285" s="142"/>
      <c r="CN285" s="142"/>
      <c r="CO285" s="142"/>
      <c r="CP285" s="142"/>
      <c r="CQ285" s="142"/>
      <c r="CR285" s="142"/>
      <c r="CS285" s="142"/>
      <c r="CT285" s="142"/>
      <c r="CU285" s="142"/>
      <c r="CV285" s="142"/>
      <c r="CW285" s="142"/>
      <c r="CX285" s="142"/>
      <c r="CY285" s="142"/>
      <c r="CZ285" s="142"/>
      <c r="DA285" s="142"/>
      <c r="DB285" s="142"/>
      <c r="DC285" s="142"/>
      <c r="DD285" s="142"/>
      <c r="DE285" s="142"/>
      <c r="DF285" s="142"/>
      <c r="DG285" s="142"/>
    </row>
    <row r="286" spans="18:111" x14ac:dyDescent="0.2">
      <c r="R286" s="1"/>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c r="CA286" s="142"/>
      <c r="CB286" s="142"/>
      <c r="CC286" s="142"/>
      <c r="CD286" s="142"/>
      <c r="CE286" s="142"/>
      <c r="CF286" s="142"/>
      <c r="CG286" s="142"/>
      <c r="CH286" s="142"/>
      <c r="CI286" s="142"/>
      <c r="CJ286" s="142"/>
      <c r="CK286" s="142"/>
      <c r="CL286" s="142"/>
      <c r="CM286" s="142"/>
      <c r="CN286" s="142"/>
      <c r="CO286" s="142"/>
      <c r="CP286" s="142"/>
      <c r="CQ286" s="142"/>
      <c r="CR286" s="142"/>
      <c r="CS286" s="142"/>
      <c r="CT286" s="142"/>
      <c r="CU286" s="142"/>
      <c r="CV286" s="142"/>
      <c r="CW286" s="142"/>
      <c r="CX286" s="142"/>
      <c r="CY286" s="142"/>
      <c r="CZ286" s="142"/>
      <c r="DA286" s="142"/>
      <c r="DB286" s="142"/>
      <c r="DC286" s="142"/>
      <c r="DD286" s="142"/>
      <c r="DE286" s="142"/>
      <c r="DF286" s="142"/>
      <c r="DG286" s="142"/>
    </row>
    <row r="287" spans="18:111" x14ac:dyDescent="0.2">
      <c r="R287" s="1"/>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2"/>
      <c r="BR287" s="142"/>
      <c r="BS287" s="142"/>
      <c r="BT287" s="142"/>
      <c r="BU287" s="142"/>
      <c r="BV287" s="142"/>
      <c r="BW287" s="142"/>
      <c r="BX287" s="142"/>
      <c r="BY287" s="142"/>
      <c r="BZ287" s="142"/>
      <c r="CA287" s="142"/>
      <c r="CB287" s="142"/>
      <c r="CC287" s="142"/>
      <c r="CD287" s="142"/>
      <c r="CE287" s="142"/>
      <c r="CF287" s="142"/>
      <c r="CG287" s="142"/>
      <c r="CH287" s="142"/>
      <c r="CI287" s="142"/>
      <c r="CJ287" s="142"/>
      <c r="CK287" s="142"/>
      <c r="CL287" s="142"/>
      <c r="CM287" s="142"/>
      <c r="CN287" s="142"/>
      <c r="CO287" s="142"/>
      <c r="CP287" s="142"/>
      <c r="CQ287" s="142"/>
      <c r="CR287" s="142"/>
      <c r="CS287" s="142"/>
      <c r="CT287" s="142"/>
      <c r="CU287" s="142"/>
      <c r="CV287" s="142"/>
      <c r="CW287" s="142"/>
      <c r="CX287" s="142"/>
      <c r="CY287" s="142"/>
      <c r="CZ287" s="142"/>
      <c r="DA287" s="142"/>
      <c r="DB287" s="142"/>
      <c r="DC287" s="142"/>
      <c r="DD287" s="142"/>
      <c r="DE287" s="142"/>
      <c r="DF287" s="142"/>
      <c r="DG287" s="142"/>
    </row>
    <row r="288" spans="18:111" x14ac:dyDescent="0.2">
      <c r="R288" s="1"/>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c r="BU288" s="142"/>
      <c r="BV288" s="142"/>
      <c r="BW288" s="142"/>
      <c r="BX288" s="142"/>
      <c r="BY288" s="142"/>
      <c r="BZ288" s="142"/>
      <c r="CA288" s="142"/>
      <c r="CB288" s="142"/>
      <c r="CC288" s="142"/>
      <c r="CD288" s="142"/>
      <c r="CE288" s="142"/>
      <c r="CF288" s="142"/>
      <c r="CG288" s="142"/>
      <c r="CH288" s="142"/>
      <c r="CI288" s="142"/>
      <c r="CJ288" s="142"/>
      <c r="CK288" s="142"/>
      <c r="CL288" s="142"/>
      <c r="CM288" s="142"/>
      <c r="CN288" s="142"/>
      <c r="CO288" s="142"/>
      <c r="CP288" s="142"/>
      <c r="CQ288" s="142"/>
      <c r="CR288" s="142"/>
      <c r="CS288" s="142"/>
      <c r="CT288" s="142"/>
      <c r="CU288" s="142"/>
      <c r="CV288" s="142"/>
      <c r="CW288" s="142"/>
      <c r="CX288" s="142"/>
      <c r="CY288" s="142"/>
      <c r="CZ288" s="142"/>
      <c r="DA288" s="142"/>
      <c r="DB288" s="142"/>
      <c r="DC288" s="142"/>
      <c r="DD288" s="142"/>
      <c r="DE288" s="142"/>
      <c r="DF288" s="142"/>
      <c r="DG288" s="142"/>
    </row>
    <row r="289" spans="18:111" x14ac:dyDescent="0.2">
      <c r="R289" s="1"/>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c r="BU289" s="142"/>
      <c r="BV289" s="142"/>
      <c r="BW289" s="142"/>
      <c r="BX289" s="142"/>
      <c r="BY289" s="142"/>
      <c r="BZ289" s="142"/>
      <c r="CA289" s="142"/>
      <c r="CB289" s="142"/>
      <c r="CC289" s="142"/>
      <c r="CD289" s="142"/>
      <c r="CE289" s="142"/>
      <c r="CF289" s="142"/>
      <c r="CG289" s="142"/>
      <c r="CH289" s="142"/>
      <c r="CI289" s="142"/>
      <c r="CJ289" s="142"/>
      <c r="CK289" s="142"/>
      <c r="CL289" s="142"/>
      <c r="CM289" s="142"/>
      <c r="CN289" s="142"/>
      <c r="CO289" s="142"/>
      <c r="CP289" s="142"/>
      <c r="CQ289" s="142"/>
      <c r="CR289" s="142"/>
      <c r="CS289" s="142"/>
      <c r="CT289" s="142"/>
      <c r="CU289" s="142"/>
      <c r="CV289" s="142"/>
      <c r="CW289" s="142"/>
      <c r="CX289" s="142"/>
      <c r="CY289" s="142"/>
      <c r="CZ289" s="142"/>
      <c r="DA289" s="142"/>
      <c r="DB289" s="142"/>
      <c r="DC289" s="142"/>
      <c r="DD289" s="142"/>
      <c r="DE289" s="142"/>
      <c r="DF289" s="142"/>
      <c r="DG289" s="142"/>
    </row>
    <row r="290" spans="18:111" x14ac:dyDescent="0.2">
      <c r="R290" s="1"/>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c r="BO290" s="142"/>
      <c r="BP290" s="142"/>
      <c r="BQ290" s="142"/>
      <c r="BR290" s="142"/>
      <c r="BS290" s="142"/>
      <c r="BT290" s="142"/>
      <c r="BU290" s="142"/>
      <c r="BV290" s="142"/>
      <c r="BW290" s="142"/>
      <c r="BX290" s="142"/>
      <c r="BY290" s="142"/>
      <c r="BZ290" s="142"/>
      <c r="CA290" s="142"/>
      <c r="CB290" s="142"/>
      <c r="CC290" s="142"/>
      <c r="CD290" s="142"/>
      <c r="CE290" s="142"/>
      <c r="CF290" s="142"/>
      <c r="CG290" s="142"/>
      <c r="CH290" s="142"/>
      <c r="CI290" s="142"/>
      <c r="CJ290" s="142"/>
      <c r="CK290" s="142"/>
      <c r="CL290" s="142"/>
      <c r="CM290" s="142"/>
      <c r="CN290" s="142"/>
      <c r="CO290" s="142"/>
      <c r="CP290" s="142"/>
      <c r="CQ290" s="142"/>
      <c r="CR290" s="142"/>
      <c r="CS290" s="142"/>
      <c r="CT290" s="142"/>
      <c r="CU290" s="142"/>
      <c r="CV290" s="142"/>
      <c r="CW290" s="142"/>
      <c r="CX290" s="142"/>
      <c r="CY290" s="142"/>
      <c r="CZ290" s="142"/>
      <c r="DA290" s="142"/>
      <c r="DB290" s="142"/>
      <c r="DC290" s="142"/>
      <c r="DD290" s="142"/>
      <c r="DE290" s="142"/>
      <c r="DF290" s="142"/>
      <c r="DG290" s="142"/>
    </row>
    <row r="291" spans="18:111" x14ac:dyDescent="0.2">
      <c r="R291" s="1"/>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c r="BM291" s="142"/>
      <c r="BN291" s="142"/>
      <c r="BO291" s="142"/>
      <c r="BP291" s="142"/>
      <c r="BQ291" s="142"/>
      <c r="BR291" s="142"/>
      <c r="BS291" s="142"/>
      <c r="BT291" s="142"/>
      <c r="BU291" s="142"/>
      <c r="BV291" s="142"/>
      <c r="BW291" s="142"/>
      <c r="BX291" s="142"/>
      <c r="BY291" s="142"/>
      <c r="BZ291" s="142"/>
      <c r="CA291" s="142"/>
      <c r="CB291" s="142"/>
      <c r="CC291" s="142"/>
      <c r="CD291" s="142"/>
      <c r="CE291" s="142"/>
      <c r="CF291" s="142"/>
      <c r="CG291" s="142"/>
      <c r="CH291" s="142"/>
      <c r="CI291" s="142"/>
      <c r="CJ291" s="142"/>
      <c r="CK291" s="142"/>
      <c r="CL291" s="142"/>
      <c r="CM291" s="142"/>
      <c r="CN291" s="142"/>
      <c r="CO291" s="142"/>
      <c r="CP291" s="142"/>
      <c r="CQ291" s="142"/>
      <c r="CR291" s="142"/>
      <c r="CS291" s="142"/>
      <c r="CT291" s="142"/>
      <c r="CU291" s="142"/>
      <c r="CV291" s="142"/>
      <c r="CW291" s="142"/>
      <c r="CX291" s="142"/>
      <c r="CY291" s="142"/>
      <c r="CZ291" s="142"/>
      <c r="DA291" s="142"/>
      <c r="DB291" s="142"/>
      <c r="DC291" s="142"/>
      <c r="DD291" s="142"/>
      <c r="DE291" s="142"/>
      <c r="DF291" s="142"/>
      <c r="DG291" s="142"/>
    </row>
    <row r="292" spans="18:111" x14ac:dyDescent="0.2">
      <c r="R292" s="1"/>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c r="BM292" s="142"/>
      <c r="BN292" s="142"/>
      <c r="BO292" s="142"/>
      <c r="BP292" s="142"/>
      <c r="BQ292" s="142"/>
      <c r="BR292" s="142"/>
      <c r="BS292" s="142"/>
      <c r="BT292" s="142"/>
      <c r="BU292" s="142"/>
      <c r="BV292" s="142"/>
      <c r="BW292" s="142"/>
      <c r="BX292" s="142"/>
      <c r="BY292" s="142"/>
      <c r="BZ292" s="142"/>
      <c r="CA292" s="142"/>
      <c r="CB292" s="142"/>
      <c r="CC292" s="142"/>
      <c r="CD292" s="142"/>
      <c r="CE292" s="142"/>
      <c r="CF292" s="142"/>
      <c r="CG292" s="142"/>
      <c r="CH292" s="142"/>
      <c r="CI292" s="142"/>
      <c r="CJ292" s="142"/>
      <c r="CK292" s="142"/>
      <c r="CL292" s="142"/>
      <c r="CM292" s="142"/>
      <c r="CN292" s="142"/>
      <c r="CO292" s="142"/>
      <c r="CP292" s="142"/>
      <c r="CQ292" s="142"/>
      <c r="CR292" s="142"/>
      <c r="CS292" s="142"/>
      <c r="CT292" s="142"/>
      <c r="CU292" s="142"/>
      <c r="CV292" s="142"/>
      <c r="CW292" s="142"/>
      <c r="CX292" s="142"/>
      <c r="CY292" s="142"/>
      <c r="CZ292" s="142"/>
      <c r="DA292" s="142"/>
      <c r="DB292" s="142"/>
      <c r="DC292" s="142"/>
      <c r="DD292" s="142"/>
      <c r="DE292" s="142"/>
      <c r="DF292" s="142"/>
      <c r="DG292" s="142"/>
    </row>
    <row r="293" spans="18:111" x14ac:dyDescent="0.2">
      <c r="R293" s="1"/>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c r="BM293" s="142"/>
      <c r="BN293" s="142"/>
      <c r="BO293" s="142"/>
      <c r="BP293" s="142"/>
      <c r="BQ293" s="142"/>
      <c r="BR293" s="142"/>
      <c r="BS293" s="142"/>
      <c r="BT293" s="142"/>
      <c r="BU293" s="142"/>
      <c r="BV293" s="142"/>
      <c r="BW293" s="142"/>
      <c r="BX293" s="142"/>
      <c r="BY293" s="142"/>
      <c r="BZ293" s="142"/>
      <c r="CA293" s="142"/>
      <c r="CB293" s="142"/>
      <c r="CC293" s="142"/>
      <c r="CD293" s="142"/>
      <c r="CE293" s="142"/>
      <c r="CF293" s="142"/>
      <c r="CG293" s="142"/>
      <c r="CH293" s="142"/>
      <c r="CI293" s="142"/>
      <c r="CJ293" s="142"/>
      <c r="CK293" s="142"/>
      <c r="CL293" s="142"/>
      <c r="CM293" s="142"/>
      <c r="CN293" s="142"/>
      <c r="CO293" s="142"/>
      <c r="CP293" s="142"/>
      <c r="CQ293" s="142"/>
      <c r="CR293" s="142"/>
      <c r="CS293" s="142"/>
      <c r="CT293" s="142"/>
      <c r="CU293" s="142"/>
      <c r="CV293" s="142"/>
      <c r="CW293" s="142"/>
      <c r="CX293" s="142"/>
      <c r="CY293" s="142"/>
      <c r="CZ293" s="142"/>
      <c r="DA293" s="142"/>
      <c r="DB293" s="142"/>
      <c r="DC293" s="142"/>
      <c r="DD293" s="142"/>
      <c r="DE293" s="142"/>
      <c r="DF293" s="142"/>
      <c r="DG293" s="142"/>
    </row>
    <row r="294" spans="18:111" x14ac:dyDescent="0.2">
      <c r="R294" s="1"/>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c r="BM294" s="142"/>
      <c r="BN294" s="142"/>
      <c r="BO294" s="142"/>
      <c r="BP294" s="142"/>
      <c r="BQ294" s="142"/>
      <c r="BR294" s="142"/>
      <c r="BS294" s="142"/>
      <c r="BT294" s="142"/>
      <c r="BU294" s="142"/>
      <c r="BV294" s="142"/>
      <c r="BW294" s="142"/>
      <c r="BX294" s="142"/>
      <c r="BY294" s="142"/>
      <c r="BZ294" s="142"/>
      <c r="CA294" s="142"/>
      <c r="CB294" s="142"/>
      <c r="CC294" s="142"/>
      <c r="CD294" s="142"/>
      <c r="CE294" s="142"/>
      <c r="CF294" s="142"/>
      <c r="CG294" s="142"/>
      <c r="CH294" s="142"/>
      <c r="CI294" s="142"/>
      <c r="CJ294" s="142"/>
      <c r="CK294" s="142"/>
      <c r="CL294" s="142"/>
      <c r="CM294" s="142"/>
      <c r="CN294" s="142"/>
      <c r="CO294" s="142"/>
      <c r="CP294" s="142"/>
      <c r="CQ294" s="142"/>
      <c r="CR294" s="142"/>
      <c r="CS294" s="142"/>
      <c r="CT294" s="142"/>
      <c r="CU294" s="142"/>
      <c r="CV294" s="142"/>
      <c r="CW294" s="142"/>
      <c r="CX294" s="142"/>
      <c r="CY294" s="142"/>
      <c r="CZ294" s="142"/>
      <c r="DA294" s="142"/>
      <c r="DB294" s="142"/>
      <c r="DC294" s="142"/>
      <c r="DD294" s="142"/>
      <c r="DE294" s="142"/>
      <c r="DF294" s="142"/>
      <c r="DG294" s="142"/>
    </row>
    <row r="295" spans="18:111" x14ac:dyDescent="0.2">
      <c r="R295" s="1"/>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c r="BU295" s="142"/>
      <c r="BV295" s="142"/>
      <c r="BW295" s="142"/>
      <c r="BX295" s="142"/>
      <c r="BY295" s="142"/>
      <c r="BZ295" s="142"/>
      <c r="CA295" s="142"/>
      <c r="CB295" s="142"/>
      <c r="CC295" s="142"/>
      <c r="CD295" s="142"/>
      <c r="CE295" s="142"/>
      <c r="CF295" s="142"/>
      <c r="CG295" s="142"/>
      <c r="CH295" s="142"/>
      <c r="CI295" s="142"/>
      <c r="CJ295" s="142"/>
      <c r="CK295" s="142"/>
      <c r="CL295" s="142"/>
      <c r="CM295" s="142"/>
      <c r="CN295" s="142"/>
      <c r="CO295" s="142"/>
      <c r="CP295" s="142"/>
      <c r="CQ295" s="142"/>
      <c r="CR295" s="142"/>
      <c r="CS295" s="142"/>
      <c r="CT295" s="142"/>
      <c r="CU295" s="142"/>
      <c r="CV295" s="142"/>
      <c r="CW295" s="142"/>
      <c r="CX295" s="142"/>
      <c r="CY295" s="142"/>
      <c r="CZ295" s="142"/>
      <c r="DA295" s="142"/>
      <c r="DB295" s="142"/>
      <c r="DC295" s="142"/>
      <c r="DD295" s="142"/>
      <c r="DE295" s="142"/>
      <c r="DF295" s="142"/>
      <c r="DG295" s="142"/>
    </row>
    <row r="296" spans="18:111" x14ac:dyDescent="0.2">
      <c r="R296" s="1"/>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c r="BU296" s="142"/>
      <c r="BV296" s="142"/>
      <c r="BW296" s="142"/>
      <c r="BX296" s="142"/>
      <c r="BY296" s="142"/>
      <c r="BZ296" s="142"/>
      <c r="CA296" s="142"/>
      <c r="CB296" s="142"/>
      <c r="CC296" s="142"/>
      <c r="CD296" s="142"/>
      <c r="CE296" s="142"/>
      <c r="CF296" s="142"/>
      <c r="CG296" s="142"/>
      <c r="CH296" s="142"/>
      <c r="CI296" s="142"/>
      <c r="CJ296" s="142"/>
      <c r="CK296" s="142"/>
      <c r="CL296" s="142"/>
      <c r="CM296" s="142"/>
      <c r="CN296" s="142"/>
      <c r="CO296" s="142"/>
      <c r="CP296" s="142"/>
      <c r="CQ296" s="142"/>
      <c r="CR296" s="142"/>
      <c r="CS296" s="142"/>
      <c r="CT296" s="142"/>
      <c r="CU296" s="142"/>
      <c r="CV296" s="142"/>
      <c r="CW296" s="142"/>
      <c r="CX296" s="142"/>
      <c r="CY296" s="142"/>
      <c r="CZ296" s="142"/>
      <c r="DA296" s="142"/>
      <c r="DB296" s="142"/>
      <c r="DC296" s="142"/>
      <c r="DD296" s="142"/>
      <c r="DE296" s="142"/>
      <c r="DF296" s="142"/>
      <c r="DG296" s="142"/>
    </row>
    <row r="297" spans="18:111" x14ac:dyDescent="0.2">
      <c r="R297" s="1"/>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c r="BU297" s="142"/>
      <c r="BV297" s="142"/>
      <c r="BW297" s="142"/>
      <c r="BX297" s="142"/>
      <c r="BY297" s="142"/>
      <c r="BZ297" s="142"/>
      <c r="CA297" s="142"/>
      <c r="CB297" s="142"/>
      <c r="CC297" s="142"/>
      <c r="CD297" s="142"/>
      <c r="CE297" s="142"/>
      <c r="CF297" s="142"/>
      <c r="CG297" s="142"/>
      <c r="CH297" s="142"/>
      <c r="CI297" s="142"/>
      <c r="CJ297" s="142"/>
      <c r="CK297" s="142"/>
      <c r="CL297" s="142"/>
      <c r="CM297" s="142"/>
      <c r="CN297" s="142"/>
      <c r="CO297" s="142"/>
      <c r="CP297" s="142"/>
      <c r="CQ297" s="142"/>
      <c r="CR297" s="142"/>
      <c r="CS297" s="142"/>
      <c r="CT297" s="142"/>
      <c r="CU297" s="142"/>
      <c r="CV297" s="142"/>
      <c r="CW297" s="142"/>
      <c r="CX297" s="142"/>
      <c r="CY297" s="142"/>
      <c r="CZ297" s="142"/>
      <c r="DA297" s="142"/>
      <c r="DB297" s="142"/>
      <c r="DC297" s="142"/>
      <c r="DD297" s="142"/>
      <c r="DE297" s="142"/>
      <c r="DF297" s="142"/>
      <c r="DG297" s="142"/>
    </row>
    <row r="298" spans="18:111" x14ac:dyDescent="0.2">
      <c r="R298" s="1"/>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c r="BU298" s="142"/>
      <c r="BV298" s="142"/>
      <c r="BW298" s="142"/>
      <c r="BX298" s="142"/>
      <c r="BY298" s="142"/>
      <c r="BZ298" s="142"/>
      <c r="CA298" s="142"/>
      <c r="CB298" s="142"/>
      <c r="CC298" s="142"/>
      <c r="CD298" s="142"/>
      <c r="CE298" s="142"/>
      <c r="CF298" s="142"/>
      <c r="CG298" s="142"/>
      <c r="CH298" s="142"/>
      <c r="CI298" s="142"/>
      <c r="CJ298" s="142"/>
      <c r="CK298" s="142"/>
      <c r="CL298" s="142"/>
      <c r="CM298" s="142"/>
      <c r="CN298" s="142"/>
      <c r="CO298" s="142"/>
      <c r="CP298" s="142"/>
      <c r="CQ298" s="142"/>
      <c r="CR298" s="142"/>
      <c r="CS298" s="142"/>
      <c r="CT298" s="142"/>
      <c r="CU298" s="142"/>
      <c r="CV298" s="142"/>
      <c r="CW298" s="142"/>
      <c r="CX298" s="142"/>
      <c r="CY298" s="142"/>
      <c r="CZ298" s="142"/>
      <c r="DA298" s="142"/>
      <c r="DB298" s="142"/>
      <c r="DC298" s="142"/>
      <c r="DD298" s="142"/>
      <c r="DE298" s="142"/>
      <c r="DF298" s="142"/>
      <c r="DG298" s="142"/>
    </row>
    <row r="299" spans="18:111" x14ac:dyDescent="0.2">
      <c r="R299" s="1"/>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142"/>
      <c r="BO299" s="142"/>
      <c r="BP299" s="142"/>
      <c r="BQ299" s="142"/>
      <c r="BR299" s="142"/>
      <c r="BS299" s="142"/>
      <c r="BT299" s="142"/>
      <c r="BU299" s="142"/>
      <c r="BV299" s="142"/>
      <c r="BW299" s="142"/>
      <c r="BX299" s="142"/>
      <c r="BY299" s="142"/>
      <c r="BZ299" s="142"/>
      <c r="CA299" s="142"/>
      <c r="CB299" s="142"/>
      <c r="CC299" s="142"/>
      <c r="CD299" s="142"/>
      <c r="CE299" s="142"/>
      <c r="CF299" s="142"/>
      <c r="CG299" s="142"/>
      <c r="CH299" s="142"/>
      <c r="CI299" s="142"/>
      <c r="CJ299" s="142"/>
      <c r="CK299" s="142"/>
      <c r="CL299" s="142"/>
      <c r="CM299" s="142"/>
      <c r="CN299" s="142"/>
      <c r="CO299" s="142"/>
      <c r="CP299" s="142"/>
      <c r="CQ299" s="142"/>
      <c r="CR299" s="142"/>
      <c r="CS299" s="142"/>
      <c r="CT299" s="142"/>
      <c r="CU299" s="142"/>
      <c r="CV299" s="142"/>
      <c r="CW299" s="142"/>
      <c r="CX299" s="142"/>
      <c r="CY299" s="142"/>
      <c r="CZ299" s="142"/>
      <c r="DA299" s="142"/>
      <c r="DB299" s="142"/>
      <c r="DC299" s="142"/>
      <c r="DD299" s="142"/>
      <c r="DE299" s="142"/>
      <c r="DF299" s="142"/>
      <c r="DG299" s="142"/>
    </row>
    <row r="300" spans="18:111" x14ac:dyDescent="0.2">
      <c r="R300" s="1"/>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c r="BM300" s="142"/>
      <c r="BN300" s="142"/>
      <c r="BO300" s="142"/>
      <c r="BP300" s="142"/>
      <c r="BQ300" s="142"/>
      <c r="BR300" s="142"/>
      <c r="BS300" s="142"/>
      <c r="BT300" s="142"/>
      <c r="BU300" s="142"/>
      <c r="BV300" s="142"/>
      <c r="BW300" s="142"/>
      <c r="BX300" s="142"/>
      <c r="BY300" s="142"/>
      <c r="BZ300" s="142"/>
      <c r="CA300" s="142"/>
      <c r="CB300" s="142"/>
      <c r="CC300" s="142"/>
      <c r="CD300" s="142"/>
      <c r="CE300" s="142"/>
      <c r="CF300" s="142"/>
      <c r="CG300" s="142"/>
      <c r="CH300" s="142"/>
      <c r="CI300" s="142"/>
      <c r="CJ300" s="142"/>
      <c r="CK300" s="142"/>
      <c r="CL300" s="142"/>
      <c r="CM300" s="142"/>
      <c r="CN300" s="142"/>
      <c r="CO300" s="142"/>
      <c r="CP300" s="142"/>
      <c r="CQ300" s="142"/>
      <c r="CR300" s="142"/>
      <c r="CS300" s="142"/>
      <c r="CT300" s="142"/>
      <c r="CU300" s="142"/>
      <c r="CV300" s="142"/>
      <c r="CW300" s="142"/>
      <c r="CX300" s="142"/>
      <c r="CY300" s="142"/>
      <c r="CZ300" s="142"/>
      <c r="DA300" s="142"/>
      <c r="DB300" s="142"/>
      <c r="DC300" s="142"/>
      <c r="DD300" s="142"/>
      <c r="DE300" s="142"/>
      <c r="DF300" s="142"/>
      <c r="DG300" s="142"/>
    </row>
    <row r="301" spans="18:111" x14ac:dyDescent="0.2">
      <c r="R301" s="1"/>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c r="BM301" s="142"/>
      <c r="BN301" s="142"/>
      <c r="BO301" s="142"/>
      <c r="BP301" s="142"/>
      <c r="BQ301" s="142"/>
      <c r="BR301" s="142"/>
      <c r="BS301" s="142"/>
      <c r="BT301" s="142"/>
      <c r="BU301" s="142"/>
      <c r="BV301" s="142"/>
      <c r="BW301" s="142"/>
      <c r="BX301" s="142"/>
      <c r="BY301" s="142"/>
      <c r="BZ301" s="142"/>
      <c r="CA301" s="142"/>
      <c r="CB301" s="142"/>
      <c r="CC301" s="142"/>
      <c r="CD301" s="142"/>
      <c r="CE301" s="142"/>
      <c r="CF301" s="142"/>
      <c r="CG301" s="142"/>
      <c r="CH301" s="142"/>
      <c r="CI301" s="142"/>
      <c r="CJ301" s="142"/>
      <c r="CK301" s="142"/>
      <c r="CL301" s="142"/>
      <c r="CM301" s="142"/>
      <c r="CN301" s="142"/>
      <c r="CO301" s="142"/>
      <c r="CP301" s="142"/>
      <c r="CQ301" s="142"/>
      <c r="CR301" s="142"/>
      <c r="CS301" s="142"/>
      <c r="CT301" s="142"/>
      <c r="CU301" s="142"/>
      <c r="CV301" s="142"/>
      <c r="CW301" s="142"/>
      <c r="CX301" s="142"/>
      <c r="CY301" s="142"/>
      <c r="CZ301" s="142"/>
      <c r="DA301" s="142"/>
      <c r="DB301" s="142"/>
      <c r="DC301" s="142"/>
      <c r="DD301" s="142"/>
      <c r="DE301" s="142"/>
      <c r="DF301" s="142"/>
      <c r="DG301" s="142"/>
    </row>
    <row r="302" spans="18:111" x14ac:dyDescent="0.2">
      <c r="R302" s="1"/>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c r="BM302" s="142"/>
      <c r="BN302" s="142"/>
      <c r="BO302" s="142"/>
      <c r="BP302" s="142"/>
      <c r="BQ302" s="142"/>
      <c r="BR302" s="142"/>
      <c r="BS302" s="142"/>
      <c r="BT302" s="142"/>
      <c r="BU302" s="142"/>
      <c r="BV302" s="142"/>
      <c r="BW302" s="142"/>
      <c r="BX302" s="142"/>
      <c r="BY302" s="142"/>
      <c r="BZ302" s="142"/>
      <c r="CA302" s="142"/>
      <c r="CB302" s="142"/>
      <c r="CC302" s="142"/>
      <c r="CD302" s="142"/>
      <c r="CE302" s="142"/>
      <c r="CF302" s="142"/>
      <c r="CG302" s="142"/>
      <c r="CH302" s="142"/>
      <c r="CI302" s="142"/>
      <c r="CJ302" s="142"/>
      <c r="CK302" s="142"/>
      <c r="CL302" s="142"/>
      <c r="CM302" s="142"/>
      <c r="CN302" s="142"/>
      <c r="CO302" s="142"/>
      <c r="CP302" s="142"/>
      <c r="CQ302" s="142"/>
      <c r="CR302" s="142"/>
      <c r="CS302" s="142"/>
      <c r="CT302" s="142"/>
      <c r="CU302" s="142"/>
      <c r="CV302" s="142"/>
      <c r="CW302" s="142"/>
      <c r="CX302" s="142"/>
      <c r="CY302" s="142"/>
      <c r="CZ302" s="142"/>
      <c r="DA302" s="142"/>
      <c r="DB302" s="142"/>
      <c r="DC302" s="142"/>
      <c r="DD302" s="142"/>
      <c r="DE302" s="142"/>
      <c r="DF302" s="142"/>
      <c r="DG302" s="142"/>
    </row>
    <row r="303" spans="18:111" x14ac:dyDescent="0.2">
      <c r="R303" s="1"/>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c r="BM303" s="142"/>
      <c r="BN303" s="142"/>
      <c r="BO303" s="142"/>
      <c r="BP303" s="142"/>
      <c r="BQ303" s="142"/>
      <c r="BR303" s="142"/>
      <c r="BS303" s="142"/>
      <c r="BT303" s="142"/>
      <c r="BU303" s="142"/>
      <c r="BV303" s="142"/>
      <c r="BW303" s="142"/>
      <c r="BX303" s="142"/>
      <c r="BY303" s="142"/>
      <c r="BZ303" s="142"/>
      <c r="CA303" s="142"/>
      <c r="CB303" s="142"/>
      <c r="CC303" s="142"/>
      <c r="CD303" s="142"/>
      <c r="CE303" s="142"/>
      <c r="CF303" s="142"/>
      <c r="CG303" s="142"/>
      <c r="CH303" s="142"/>
      <c r="CI303" s="142"/>
      <c r="CJ303" s="142"/>
      <c r="CK303" s="142"/>
      <c r="CL303" s="142"/>
      <c r="CM303" s="142"/>
      <c r="CN303" s="142"/>
      <c r="CO303" s="142"/>
      <c r="CP303" s="142"/>
      <c r="CQ303" s="142"/>
      <c r="CR303" s="142"/>
      <c r="CS303" s="142"/>
      <c r="CT303" s="142"/>
      <c r="CU303" s="142"/>
      <c r="CV303" s="142"/>
      <c r="CW303" s="142"/>
      <c r="CX303" s="142"/>
      <c r="CY303" s="142"/>
      <c r="CZ303" s="142"/>
      <c r="DA303" s="142"/>
      <c r="DB303" s="142"/>
      <c r="DC303" s="142"/>
      <c r="DD303" s="142"/>
      <c r="DE303" s="142"/>
      <c r="DF303" s="142"/>
      <c r="DG303" s="142"/>
    </row>
    <row r="304" spans="18:111" x14ac:dyDescent="0.2">
      <c r="R304" s="1"/>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c r="BM304" s="142"/>
      <c r="BN304" s="142"/>
      <c r="BO304" s="142"/>
      <c r="BP304" s="142"/>
      <c r="BQ304" s="142"/>
      <c r="BR304" s="142"/>
      <c r="BS304" s="142"/>
      <c r="BT304" s="142"/>
      <c r="BU304" s="142"/>
      <c r="BV304" s="142"/>
      <c r="BW304" s="142"/>
      <c r="BX304" s="142"/>
      <c r="BY304" s="142"/>
      <c r="BZ304" s="142"/>
      <c r="CA304" s="142"/>
      <c r="CB304" s="142"/>
      <c r="CC304" s="142"/>
      <c r="CD304" s="142"/>
      <c r="CE304" s="142"/>
      <c r="CF304" s="142"/>
      <c r="CG304" s="142"/>
      <c r="CH304" s="142"/>
      <c r="CI304" s="142"/>
      <c r="CJ304" s="142"/>
      <c r="CK304" s="142"/>
      <c r="CL304" s="142"/>
      <c r="CM304" s="142"/>
      <c r="CN304" s="142"/>
      <c r="CO304" s="142"/>
      <c r="CP304" s="142"/>
      <c r="CQ304" s="142"/>
      <c r="CR304" s="142"/>
      <c r="CS304" s="142"/>
      <c r="CT304" s="142"/>
      <c r="CU304" s="142"/>
      <c r="CV304" s="142"/>
      <c r="CW304" s="142"/>
      <c r="CX304" s="142"/>
      <c r="CY304" s="142"/>
      <c r="CZ304" s="142"/>
      <c r="DA304" s="142"/>
      <c r="DB304" s="142"/>
      <c r="DC304" s="142"/>
      <c r="DD304" s="142"/>
      <c r="DE304" s="142"/>
      <c r="DF304" s="142"/>
      <c r="DG304" s="142"/>
    </row>
    <row r="305" spans="18:111" x14ac:dyDescent="0.2">
      <c r="R305" s="1"/>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c r="BM305" s="142"/>
      <c r="BN305" s="142"/>
      <c r="BO305" s="142"/>
      <c r="BP305" s="142"/>
      <c r="BQ305" s="142"/>
      <c r="BR305" s="142"/>
      <c r="BS305" s="142"/>
      <c r="BT305" s="142"/>
      <c r="BU305" s="142"/>
      <c r="BV305" s="142"/>
      <c r="BW305" s="142"/>
      <c r="BX305" s="142"/>
      <c r="BY305" s="142"/>
      <c r="BZ305" s="142"/>
      <c r="CA305" s="142"/>
      <c r="CB305" s="142"/>
      <c r="CC305" s="142"/>
      <c r="CD305" s="142"/>
      <c r="CE305" s="142"/>
      <c r="CF305" s="142"/>
      <c r="CG305" s="142"/>
      <c r="CH305" s="142"/>
      <c r="CI305" s="142"/>
      <c r="CJ305" s="142"/>
      <c r="CK305" s="142"/>
      <c r="CL305" s="142"/>
      <c r="CM305" s="142"/>
      <c r="CN305" s="142"/>
      <c r="CO305" s="142"/>
      <c r="CP305" s="142"/>
      <c r="CQ305" s="142"/>
      <c r="CR305" s="142"/>
      <c r="CS305" s="142"/>
      <c r="CT305" s="142"/>
      <c r="CU305" s="142"/>
      <c r="CV305" s="142"/>
      <c r="CW305" s="142"/>
      <c r="CX305" s="142"/>
      <c r="CY305" s="142"/>
      <c r="CZ305" s="142"/>
      <c r="DA305" s="142"/>
      <c r="DB305" s="142"/>
      <c r="DC305" s="142"/>
      <c r="DD305" s="142"/>
      <c r="DE305" s="142"/>
      <c r="DF305" s="142"/>
      <c r="DG305" s="142"/>
    </row>
    <row r="306" spans="18:111" x14ac:dyDescent="0.2">
      <c r="R306" s="1"/>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c r="BM306" s="142"/>
      <c r="BN306" s="142"/>
      <c r="BO306" s="142"/>
      <c r="BP306" s="142"/>
      <c r="BQ306" s="142"/>
      <c r="BR306" s="142"/>
      <c r="BS306" s="142"/>
      <c r="BT306" s="142"/>
      <c r="BU306" s="142"/>
      <c r="BV306" s="142"/>
      <c r="BW306" s="142"/>
      <c r="BX306" s="142"/>
      <c r="BY306" s="142"/>
      <c r="BZ306" s="142"/>
      <c r="CA306" s="142"/>
      <c r="CB306" s="142"/>
      <c r="CC306" s="142"/>
      <c r="CD306" s="142"/>
      <c r="CE306" s="142"/>
      <c r="CF306" s="142"/>
      <c r="CG306" s="142"/>
      <c r="CH306" s="142"/>
      <c r="CI306" s="142"/>
      <c r="CJ306" s="142"/>
      <c r="CK306" s="142"/>
      <c r="CL306" s="142"/>
      <c r="CM306" s="142"/>
      <c r="CN306" s="142"/>
      <c r="CO306" s="142"/>
      <c r="CP306" s="142"/>
      <c r="CQ306" s="142"/>
      <c r="CR306" s="142"/>
      <c r="CS306" s="142"/>
      <c r="CT306" s="142"/>
      <c r="CU306" s="142"/>
      <c r="CV306" s="142"/>
      <c r="CW306" s="142"/>
      <c r="CX306" s="142"/>
      <c r="CY306" s="142"/>
      <c r="CZ306" s="142"/>
      <c r="DA306" s="142"/>
      <c r="DB306" s="142"/>
      <c r="DC306" s="142"/>
      <c r="DD306" s="142"/>
      <c r="DE306" s="142"/>
      <c r="DF306" s="142"/>
      <c r="DG306" s="142"/>
    </row>
    <row r="307" spans="18:111" x14ac:dyDescent="0.2">
      <c r="R307" s="1"/>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c r="BM307" s="142"/>
      <c r="BN307" s="142"/>
      <c r="BO307" s="142"/>
      <c r="BP307" s="142"/>
      <c r="BQ307" s="142"/>
      <c r="BR307" s="142"/>
      <c r="BS307" s="142"/>
      <c r="BT307" s="142"/>
      <c r="BU307" s="142"/>
      <c r="BV307" s="142"/>
      <c r="BW307" s="142"/>
      <c r="BX307" s="142"/>
      <c r="BY307" s="142"/>
      <c r="BZ307" s="142"/>
      <c r="CA307" s="142"/>
      <c r="CB307" s="142"/>
      <c r="CC307" s="142"/>
      <c r="CD307" s="142"/>
      <c r="CE307" s="142"/>
      <c r="CF307" s="142"/>
      <c r="CG307" s="142"/>
      <c r="CH307" s="142"/>
      <c r="CI307" s="142"/>
      <c r="CJ307" s="142"/>
      <c r="CK307" s="142"/>
      <c r="CL307" s="142"/>
      <c r="CM307" s="142"/>
      <c r="CN307" s="142"/>
      <c r="CO307" s="142"/>
      <c r="CP307" s="142"/>
      <c r="CQ307" s="142"/>
      <c r="CR307" s="142"/>
      <c r="CS307" s="142"/>
      <c r="CT307" s="142"/>
      <c r="CU307" s="142"/>
      <c r="CV307" s="142"/>
      <c r="CW307" s="142"/>
      <c r="CX307" s="142"/>
      <c r="CY307" s="142"/>
      <c r="CZ307" s="142"/>
      <c r="DA307" s="142"/>
      <c r="DB307" s="142"/>
      <c r="DC307" s="142"/>
      <c r="DD307" s="142"/>
      <c r="DE307" s="142"/>
      <c r="DF307" s="142"/>
      <c r="DG307" s="142"/>
    </row>
    <row r="308" spans="18:111" x14ac:dyDescent="0.2">
      <c r="R308" s="1"/>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c r="BM308" s="142"/>
      <c r="BN308" s="142"/>
      <c r="BO308" s="142"/>
      <c r="BP308" s="142"/>
      <c r="BQ308" s="142"/>
      <c r="BR308" s="142"/>
      <c r="BS308" s="142"/>
      <c r="BT308" s="142"/>
      <c r="BU308" s="142"/>
      <c r="BV308" s="142"/>
      <c r="BW308" s="142"/>
      <c r="BX308" s="142"/>
      <c r="BY308" s="142"/>
      <c r="BZ308" s="142"/>
      <c r="CA308" s="142"/>
      <c r="CB308" s="142"/>
      <c r="CC308" s="142"/>
      <c r="CD308" s="142"/>
      <c r="CE308" s="142"/>
      <c r="CF308" s="142"/>
      <c r="CG308" s="142"/>
      <c r="CH308" s="142"/>
      <c r="CI308" s="142"/>
      <c r="CJ308" s="142"/>
      <c r="CK308" s="142"/>
      <c r="CL308" s="142"/>
      <c r="CM308" s="142"/>
      <c r="CN308" s="142"/>
      <c r="CO308" s="142"/>
      <c r="CP308" s="142"/>
      <c r="CQ308" s="142"/>
      <c r="CR308" s="142"/>
      <c r="CS308" s="142"/>
      <c r="CT308" s="142"/>
      <c r="CU308" s="142"/>
      <c r="CV308" s="142"/>
      <c r="CW308" s="142"/>
      <c r="CX308" s="142"/>
      <c r="CY308" s="142"/>
      <c r="CZ308" s="142"/>
      <c r="DA308" s="142"/>
      <c r="DB308" s="142"/>
      <c r="DC308" s="142"/>
      <c r="DD308" s="142"/>
      <c r="DE308" s="142"/>
      <c r="DF308" s="142"/>
      <c r="DG308" s="142"/>
    </row>
    <row r="309" spans="18:111" x14ac:dyDescent="0.2">
      <c r="R309" s="1"/>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c r="BM309" s="142"/>
      <c r="BN309" s="142"/>
      <c r="BO309" s="142"/>
      <c r="BP309" s="142"/>
      <c r="BQ309" s="142"/>
      <c r="BR309" s="142"/>
      <c r="BS309" s="142"/>
      <c r="BT309" s="142"/>
      <c r="BU309" s="142"/>
      <c r="BV309" s="142"/>
      <c r="BW309" s="142"/>
      <c r="BX309" s="142"/>
      <c r="BY309" s="142"/>
      <c r="BZ309" s="142"/>
      <c r="CA309" s="142"/>
      <c r="CB309" s="142"/>
      <c r="CC309" s="142"/>
      <c r="CD309" s="142"/>
      <c r="CE309" s="142"/>
      <c r="CF309" s="142"/>
      <c r="CG309" s="142"/>
      <c r="CH309" s="142"/>
      <c r="CI309" s="142"/>
      <c r="CJ309" s="142"/>
      <c r="CK309" s="142"/>
      <c r="CL309" s="142"/>
      <c r="CM309" s="142"/>
      <c r="CN309" s="142"/>
      <c r="CO309" s="142"/>
      <c r="CP309" s="142"/>
      <c r="CQ309" s="142"/>
      <c r="CR309" s="142"/>
      <c r="CS309" s="142"/>
      <c r="CT309" s="142"/>
      <c r="CU309" s="142"/>
      <c r="CV309" s="142"/>
      <c r="CW309" s="142"/>
      <c r="CX309" s="142"/>
      <c r="CY309" s="142"/>
      <c r="CZ309" s="142"/>
      <c r="DA309" s="142"/>
      <c r="DB309" s="142"/>
      <c r="DC309" s="142"/>
      <c r="DD309" s="142"/>
      <c r="DE309" s="142"/>
      <c r="DF309" s="142"/>
      <c r="DG309" s="142"/>
    </row>
    <row r="310" spans="18:111" x14ac:dyDescent="0.2">
      <c r="R310" s="1"/>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c r="BM310" s="142"/>
      <c r="BN310" s="142"/>
      <c r="BO310" s="142"/>
      <c r="BP310" s="142"/>
      <c r="BQ310" s="142"/>
      <c r="BR310" s="142"/>
      <c r="BS310" s="142"/>
      <c r="BT310" s="142"/>
      <c r="BU310" s="142"/>
      <c r="BV310" s="142"/>
      <c r="BW310" s="142"/>
      <c r="BX310" s="142"/>
      <c r="BY310" s="142"/>
      <c r="BZ310" s="142"/>
      <c r="CA310" s="142"/>
      <c r="CB310" s="142"/>
      <c r="CC310" s="142"/>
      <c r="CD310" s="142"/>
      <c r="CE310" s="142"/>
      <c r="CF310" s="142"/>
      <c r="CG310" s="142"/>
      <c r="CH310" s="142"/>
      <c r="CI310" s="142"/>
      <c r="CJ310" s="142"/>
      <c r="CK310" s="142"/>
      <c r="CL310" s="142"/>
      <c r="CM310" s="142"/>
      <c r="CN310" s="142"/>
      <c r="CO310" s="142"/>
      <c r="CP310" s="142"/>
      <c r="CQ310" s="142"/>
      <c r="CR310" s="142"/>
      <c r="CS310" s="142"/>
      <c r="CT310" s="142"/>
      <c r="CU310" s="142"/>
      <c r="CV310" s="142"/>
      <c r="CW310" s="142"/>
      <c r="CX310" s="142"/>
      <c r="CY310" s="142"/>
      <c r="CZ310" s="142"/>
      <c r="DA310" s="142"/>
      <c r="DB310" s="142"/>
      <c r="DC310" s="142"/>
      <c r="DD310" s="142"/>
      <c r="DE310" s="142"/>
      <c r="DF310" s="142"/>
      <c r="DG310" s="142"/>
    </row>
    <row r="311" spans="18:111" x14ac:dyDescent="0.2">
      <c r="R311" s="1"/>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c r="BU311" s="142"/>
      <c r="BV311" s="142"/>
      <c r="BW311" s="142"/>
      <c r="BX311" s="142"/>
      <c r="BY311" s="142"/>
      <c r="BZ311" s="142"/>
      <c r="CA311" s="142"/>
      <c r="CB311" s="142"/>
      <c r="CC311" s="142"/>
      <c r="CD311" s="142"/>
      <c r="CE311" s="142"/>
      <c r="CF311" s="142"/>
      <c r="CG311" s="142"/>
      <c r="CH311" s="142"/>
      <c r="CI311" s="142"/>
      <c r="CJ311" s="142"/>
      <c r="CK311" s="142"/>
      <c r="CL311" s="142"/>
      <c r="CM311" s="142"/>
      <c r="CN311" s="142"/>
      <c r="CO311" s="142"/>
      <c r="CP311" s="142"/>
      <c r="CQ311" s="142"/>
      <c r="CR311" s="142"/>
      <c r="CS311" s="142"/>
      <c r="CT311" s="142"/>
      <c r="CU311" s="142"/>
      <c r="CV311" s="142"/>
      <c r="CW311" s="142"/>
      <c r="CX311" s="142"/>
      <c r="CY311" s="142"/>
      <c r="CZ311" s="142"/>
      <c r="DA311" s="142"/>
      <c r="DB311" s="142"/>
      <c r="DC311" s="142"/>
      <c r="DD311" s="142"/>
      <c r="DE311" s="142"/>
      <c r="DF311" s="142"/>
      <c r="DG311" s="142"/>
    </row>
    <row r="312" spans="18:111" x14ac:dyDescent="0.2">
      <c r="R312" s="1"/>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c r="BM312" s="142"/>
      <c r="BN312" s="142"/>
      <c r="BO312" s="142"/>
      <c r="BP312" s="142"/>
      <c r="BQ312" s="142"/>
      <c r="BR312" s="142"/>
      <c r="BS312" s="142"/>
      <c r="BT312" s="142"/>
      <c r="BU312" s="142"/>
      <c r="BV312" s="142"/>
      <c r="BW312" s="142"/>
      <c r="BX312" s="142"/>
      <c r="BY312" s="142"/>
      <c r="BZ312" s="142"/>
      <c r="CA312" s="142"/>
      <c r="CB312" s="142"/>
      <c r="CC312" s="142"/>
      <c r="CD312" s="142"/>
      <c r="CE312" s="142"/>
      <c r="CF312" s="142"/>
      <c r="CG312" s="142"/>
      <c r="CH312" s="142"/>
      <c r="CI312" s="142"/>
      <c r="CJ312" s="142"/>
      <c r="CK312" s="142"/>
      <c r="CL312" s="142"/>
      <c r="CM312" s="142"/>
      <c r="CN312" s="142"/>
      <c r="CO312" s="142"/>
      <c r="CP312" s="142"/>
      <c r="CQ312" s="142"/>
      <c r="CR312" s="142"/>
      <c r="CS312" s="142"/>
      <c r="CT312" s="142"/>
      <c r="CU312" s="142"/>
      <c r="CV312" s="142"/>
      <c r="CW312" s="142"/>
      <c r="CX312" s="142"/>
      <c r="CY312" s="142"/>
      <c r="CZ312" s="142"/>
      <c r="DA312" s="142"/>
      <c r="DB312" s="142"/>
      <c r="DC312" s="142"/>
      <c r="DD312" s="142"/>
      <c r="DE312" s="142"/>
      <c r="DF312" s="142"/>
      <c r="DG312" s="142"/>
    </row>
    <row r="313" spans="18:111" x14ac:dyDescent="0.2">
      <c r="R313" s="1"/>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c r="BN313" s="142"/>
      <c r="BO313" s="142"/>
      <c r="BP313" s="142"/>
      <c r="BQ313" s="142"/>
      <c r="BR313" s="142"/>
      <c r="BS313" s="142"/>
      <c r="BT313" s="142"/>
      <c r="BU313" s="142"/>
      <c r="BV313" s="142"/>
      <c r="BW313" s="142"/>
      <c r="BX313" s="142"/>
      <c r="BY313" s="142"/>
      <c r="BZ313" s="142"/>
      <c r="CA313" s="142"/>
      <c r="CB313" s="142"/>
      <c r="CC313" s="142"/>
      <c r="CD313" s="142"/>
      <c r="CE313" s="142"/>
      <c r="CF313" s="142"/>
      <c r="CG313" s="142"/>
      <c r="CH313" s="142"/>
      <c r="CI313" s="142"/>
      <c r="CJ313" s="142"/>
      <c r="CK313" s="142"/>
      <c r="CL313" s="142"/>
      <c r="CM313" s="142"/>
      <c r="CN313" s="142"/>
      <c r="CO313" s="142"/>
      <c r="CP313" s="142"/>
      <c r="CQ313" s="142"/>
      <c r="CR313" s="142"/>
      <c r="CS313" s="142"/>
      <c r="CT313" s="142"/>
      <c r="CU313" s="142"/>
      <c r="CV313" s="142"/>
      <c r="CW313" s="142"/>
      <c r="CX313" s="142"/>
      <c r="CY313" s="142"/>
      <c r="CZ313" s="142"/>
      <c r="DA313" s="142"/>
      <c r="DB313" s="142"/>
      <c r="DC313" s="142"/>
      <c r="DD313" s="142"/>
      <c r="DE313" s="142"/>
      <c r="DF313" s="142"/>
      <c r="DG313" s="142"/>
    </row>
    <row r="314" spans="18:111" x14ac:dyDescent="0.2">
      <c r="R314" s="1"/>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c r="BU314" s="142"/>
      <c r="BV314" s="142"/>
      <c r="BW314" s="142"/>
      <c r="BX314" s="142"/>
      <c r="BY314" s="142"/>
      <c r="BZ314" s="142"/>
      <c r="CA314" s="142"/>
      <c r="CB314" s="142"/>
      <c r="CC314" s="142"/>
      <c r="CD314" s="142"/>
      <c r="CE314" s="142"/>
      <c r="CF314" s="142"/>
      <c r="CG314" s="142"/>
      <c r="CH314" s="142"/>
      <c r="CI314" s="142"/>
      <c r="CJ314" s="142"/>
      <c r="CK314" s="142"/>
      <c r="CL314" s="142"/>
      <c r="CM314" s="142"/>
      <c r="CN314" s="142"/>
      <c r="CO314" s="142"/>
      <c r="CP314" s="142"/>
      <c r="CQ314" s="142"/>
      <c r="CR314" s="142"/>
      <c r="CS314" s="142"/>
      <c r="CT314" s="142"/>
      <c r="CU314" s="142"/>
      <c r="CV314" s="142"/>
      <c r="CW314" s="142"/>
      <c r="CX314" s="142"/>
      <c r="CY314" s="142"/>
      <c r="CZ314" s="142"/>
      <c r="DA314" s="142"/>
      <c r="DB314" s="142"/>
      <c r="DC314" s="142"/>
      <c r="DD314" s="142"/>
      <c r="DE314" s="142"/>
      <c r="DF314" s="142"/>
      <c r="DG314" s="142"/>
    </row>
    <row r="315" spans="18:111" x14ac:dyDescent="0.2">
      <c r="R315" s="1"/>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c r="BM315" s="142"/>
      <c r="BN315" s="142"/>
      <c r="BO315" s="142"/>
      <c r="BP315" s="142"/>
      <c r="BQ315" s="142"/>
      <c r="BR315" s="142"/>
      <c r="BS315" s="142"/>
      <c r="BT315" s="142"/>
      <c r="BU315" s="142"/>
      <c r="BV315" s="142"/>
      <c r="BW315" s="142"/>
      <c r="BX315" s="142"/>
      <c r="BY315" s="142"/>
      <c r="BZ315" s="142"/>
      <c r="CA315" s="142"/>
      <c r="CB315" s="142"/>
      <c r="CC315" s="142"/>
      <c r="CD315" s="142"/>
      <c r="CE315" s="142"/>
      <c r="CF315" s="142"/>
      <c r="CG315" s="142"/>
      <c r="CH315" s="142"/>
      <c r="CI315" s="142"/>
      <c r="CJ315" s="142"/>
      <c r="CK315" s="142"/>
      <c r="CL315" s="142"/>
      <c r="CM315" s="142"/>
      <c r="CN315" s="142"/>
      <c r="CO315" s="142"/>
      <c r="CP315" s="142"/>
      <c r="CQ315" s="142"/>
      <c r="CR315" s="142"/>
      <c r="CS315" s="142"/>
      <c r="CT315" s="142"/>
      <c r="CU315" s="142"/>
      <c r="CV315" s="142"/>
      <c r="CW315" s="142"/>
      <c r="CX315" s="142"/>
      <c r="CY315" s="142"/>
      <c r="CZ315" s="142"/>
      <c r="DA315" s="142"/>
      <c r="DB315" s="142"/>
      <c r="DC315" s="142"/>
      <c r="DD315" s="142"/>
      <c r="DE315" s="142"/>
      <c r="DF315" s="142"/>
      <c r="DG315" s="142"/>
    </row>
    <row r="316" spans="18:111" x14ac:dyDescent="0.2">
      <c r="R316" s="1"/>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c r="BU316" s="142"/>
      <c r="BV316" s="142"/>
      <c r="BW316" s="142"/>
      <c r="BX316" s="142"/>
      <c r="BY316" s="142"/>
      <c r="BZ316" s="142"/>
      <c r="CA316" s="142"/>
      <c r="CB316" s="142"/>
      <c r="CC316" s="142"/>
      <c r="CD316" s="142"/>
      <c r="CE316" s="142"/>
      <c r="CF316" s="142"/>
      <c r="CG316" s="142"/>
      <c r="CH316" s="142"/>
      <c r="CI316" s="142"/>
      <c r="CJ316" s="142"/>
      <c r="CK316" s="142"/>
      <c r="CL316" s="142"/>
      <c r="CM316" s="142"/>
      <c r="CN316" s="142"/>
      <c r="CO316" s="142"/>
      <c r="CP316" s="142"/>
      <c r="CQ316" s="142"/>
      <c r="CR316" s="142"/>
      <c r="CS316" s="142"/>
      <c r="CT316" s="142"/>
      <c r="CU316" s="142"/>
      <c r="CV316" s="142"/>
      <c r="CW316" s="142"/>
      <c r="CX316" s="142"/>
      <c r="CY316" s="142"/>
      <c r="CZ316" s="142"/>
      <c r="DA316" s="142"/>
      <c r="DB316" s="142"/>
      <c r="DC316" s="142"/>
      <c r="DD316" s="142"/>
      <c r="DE316" s="142"/>
      <c r="DF316" s="142"/>
      <c r="DG316" s="142"/>
    </row>
    <row r="317" spans="18:111" x14ac:dyDescent="0.2">
      <c r="R317" s="1"/>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c r="BU317" s="142"/>
      <c r="BV317" s="142"/>
      <c r="BW317" s="142"/>
      <c r="BX317" s="142"/>
      <c r="BY317" s="142"/>
      <c r="BZ317" s="142"/>
      <c r="CA317" s="142"/>
      <c r="CB317" s="142"/>
      <c r="CC317" s="142"/>
      <c r="CD317" s="142"/>
      <c r="CE317" s="142"/>
      <c r="CF317" s="142"/>
      <c r="CG317" s="142"/>
      <c r="CH317" s="142"/>
      <c r="CI317" s="142"/>
      <c r="CJ317" s="142"/>
      <c r="CK317" s="142"/>
      <c r="CL317" s="142"/>
      <c r="CM317" s="142"/>
      <c r="CN317" s="142"/>
      <c r="CO317" s="142"/>
      <c r="CP317" s="142"/>
      <c r="CQ317" s="142"/>
      <c r="CR317" s="142"/>
      <c r="CS317" s="142"/>
      <c r="CT317" s="142"/>
      <c r="CU317" s="142"/>
      <c r="CV317" s="142"/>
      <c r="CW317" s="142"/>
      <c r="CX317" s="142"/>
      <c r="CY317" s="142"/>
      <c r="CZ317" s="142"/>
      <c r="DA317" s="142"/>
      <c r="DB317" s="142"/>
      <c r="DC317" s="142"/>
      <c r="DD317" s="142"/>
      <c r="DE317" s="142"/>
      <c r="DF317" s="142"/>
      <c r="DG317" s="142"/>
    </row>
  </sheetData>
  <sheetProtection algorithmName="SHA-512" hashValue="pE0nMAPdUYI8KB/6romAybpJl5R/JxvwdKN8iqgtocX9ZU3KOFYp5Wg/tThZ8EfXbyjmMBIrklPH6/Ak+sctXA==" saltValue="nphRGgF0nlOLE0JjKIFoOg==" spinCount="100000" sheet="1" selectLockedCells="1"/>
  <protectedRanges>
    <protectedRange sqref="R70" name="Range1"/>
  </protectedRanges>
  <mergeCells count="420">
    <mergeCell ref="A1:Q1"/>
    <mergeCell ref="A2:Q2"/>
    <mergeCell ref="A3:C3"/>
    <mergeCell ref="D3:H3"/>
    <mergeCell ref="K3:M3"/>
    <mergeCell ref="O3:P3"/>
    <mergeCell ref="B14:P15"/>
    <mergeCell ref="H228:M228"/>
    <mergeCell ref="B229:M229"/>
    <mergeCell ref="B117:M117"/>
    <mergeCell ref="E10:F10"/>
    <mergeCell ref="H10:J10"/>
    <mergeCell ref="B11:Q11"/>
    <mergeCell ref="B12:D12"/>
    <mergeCell ref="F12:H12"/>
    <mergeCell ref="L12:M12"/>
    <mergeCell ref="N12:P12"/>
    <mergeCell ref="A6:P6"/>
    <mergeCell ref="B7:Q7"/>
    <mergeCell ref="E9:F9"/>
    <mergeCell ref="H9:J9"/>
    <mergeCell ref="L9:M9"/>
    <mergeCell ref="N9:P9"/>
    <mergeCell ref="F17:H17"/>
    <mergeCell ref="B18:Q18"/>
    <mergeCell ref="B20:D20"/>
    <mergeCell ref="F20:H20"/>
    <mergeCell ref="J20:M20"/>
    <mergeCell ref="N20:P20"/>
    <mergeCell ref="B13:D13"/>
    <mergeCell ref="F13:H13"/>
    <mergeCell ref="B16:D16"/>
    <mergeCell ref="F16:H16"/>
    <mergeCell ref="L16:M16"/>
    <mergeCell ref="N16:P16"/>
    <mergeCell ref="N22:P22"/>
    <mergeCell ref="B23:D23"/>
    <mergeCell ref="F23:H23"/>
    <mergeCell ref="B24:I24"/>
    <mergeCell ref="J24:K24"/>
    <mergeCell ref="L24:M24"/>
    <mergeCell ref="N24:P24"/>
    <mergeCell ref="B21:D21"/>
    <mergeCell ref="F21:H21"/>
    <mergeCell ref="J21:L21"/>
    <mergeCell ref="B22:D22"/>
    <mergeCell ref="F22:H22"/>
    <mergeCell ref="L22:M22"/>
    <mergeCell ref="B32:D32"/>
    <mergeCell ref="N32:P32"/>
    <mergeCell ref="B33:Q33"/>
    <mergeCell ref="B34:D34"/>
    <mergeCell ref="F34:H34"/>
    <mergeCell ref="L34:M34"/>
    <mergeCell ref="N34:P34"/>
    <mergeCell ref="A27:Q27"/>
    <mergeCell ref="B29:Q29"/>
    <mergeCell ref="B31:D31"/>
    <mergeCell ref="F31:H31"/>
    <mergeCell ref="L31:M31"/>
    <mergeCell ref="N31:P31"/>
    <mergeCell ref="B39:P39"/>
    <mergeCell ref="B41:C41"/>
    <mergeCell ref="E41:F41"/>
    <mergeCell ref="H41:I41"/>
    <mergeCell ref="K41:L41"/>
    <mergeCell ref="N41:P41"/>
    <mergeCell ref="B35:D35"/>
    <mergeCell ref="F35:H35"/>
    <mergeCell ref="B36:I36"/>
    <mergeCell ref="J36:K36"/>
    <mergeCell ref="L36:M36"/>
    <mergeCell ref="N36:P36"/>
    <mergeCell ref="B42:C42"/>
    <mergeCell ref="E42:F42"/>
    <mergeCell ref="H42:I42"/>
    <mergeCell ref="J42:M42"/>
    <mergeCell ref="N42:P42"/>
    <mergeCell ref="B43:D43"/>
    <mergeCell ref="F43:H43"/>
    <mergeCell ref="L43:M43"/>
    <mergeCell ref="N43:P43"/>
    <mergeCell ref="B49:K50"/>
    <mergeCell ref="L49:M49"/>
    <mergeCell ref="N49:P49"/>
    <mergeCell ref="B53:M53"/>
    <mergeCell ref="B54:L54"/>
    <mergeCell ref="B55:L55"/>
    <mergeCell ref="N55:P55"/>
    <mergeCell ref="B44:D44"/>
    <mergeCell ref="F44:H44"/>
    <mergeCell ref="N44:P44"/>
    <mergeCell ref="B46:M46"/>
    <mergeCell ref="B47:J47"/>
    <mergeCell ref="L47:M47"/>
    <mergeCell ref="N47:P47"/>
    <mergeCell ref="B63:D63"/>
    <mergeCell ref="F63:H63"/>
    <mergeCell ref="L63:M63"/>
    <mergeCell ref="N63:P63"/>
    <mergeCell ref="B64:D64"/>
    <mergeCell ref="F64:H64"/>
    <mergeCell ref="B57:L57"/>
    <mergeCell ref="N57:P57"/>
    <mergeCell ref="B58:J58"/>
    <mergeCell ref="N58:P58"/>
    <mergeCell ref="B59:J59"/>
    <mergeCell ref="K59:L59"/>
    <mergeCell ref="N59:P59"/>
    <mergeCell ref="A70:C70"/>
    <mergeCell ref="D70:H70"/>
    <mergeCell ref="A72:K72"/>
    <mergeCell ref="L72:N72"/>
    <mergeCell ref="A73:Q73"/>
    <mergeCell ref="A74:K74"/>
    <mergeCell ref="L74:O74"/>
    <mergeCell ref="B67:D67"/>
    <mergeCell ref="F67:H67"/>
    <mergeCell ref="L67:M67"/>
    <mergeCell ref="N67:P67"/>
    <mergeCell ref="B68:D68"/>
    <mergeCell ref="F68:H68"/>
    <mergeCell ref="E81:F81"/>
    <mergeCell ref="H81:K81"/>
    <mergeCell ref="E82:F82"/>
    <mergeCell ref="H82:K82"/>
    <mergeCell ref="L82:M82"/>
    <mergeCell ref="N82:P82"/>
    <mergeCell ref="A76:E76"/>
    <mergeCell ref="F76:H76"/>
    <mergeCell ref="J76:M76"/>
    <mergeCell ref="N76:P76"/>
    <mergeCell ref="B79:Q79"/>
    <mergeCell ref="E80:F80"/>
    <mergeCell ref="H80:K80"/>
    <mergeCell ref="L80:M80"/>
    <mergeCell ref="N80:P80"/>
    <mergeCell ref="B87:J87"/>
    <mergeCell ref="L87:M87"/>
    <mergeCell ref="N87:P87"/>
    <mergeCell ref="B89:I89"/>
    <mergeCell ref="L89:M89"/>
    <mergeCell ref="N89:P89"/>
    <mergeCell ref="E83:F83"/>
    <mergeCell ref="H83:K83"/>
    <mergeCell ref="B84:K84"/>
    <mergeCell ref="L84:M84"/>
    <mergeCell ref="N84:P84"/>
    <mergeCell ref="B85:J85"/>
    <mergeCell ref="L85:M85"/>
    <mergeCell ref="N85:P85"/>
    <mergeCell ref="B91:H91"/>
    <mergeCell ref="I91:K91"/>
    <mergeCell ref="L91:M91"/>
    <mergeCell ref="N91:P91"/>
    <mergeCell ref="B94:P94"/>
    <mergeCell ref="B96:D96"/>
    <mergeCell ref="F96:H96"/>
    <mergeCell ref="L96:M96"/>
    <mergeCell ref="N96:P96"/>
    <mergeCell ref="B97:D97"/>
    <mergeCell ref="F97:H97"/>
    <mergeCell ref="N97:P97"/>
    <mergeCell ref="B99:M99"/>
    <mergeCell ref="B100:M100"/>
    <mergeCell ref="B102:D102"/>
    <mergeCell ref="F102:H102"/>
    <mergeCell ref="L102:M102"/>
    <mergeCell ref="N102:P102"/>
    <mergeCell ref="B108:D108"/>
    <mergeCell ref="F108:H108"/>
    <mergeCell ref="N108:P108"/>
    <mergeCell ref="B110:M110"/>
    <mergeCell ref="B112:J112"/>
    <mergeCell ref="L112:M112"/>
    <mergeCell ref="N112:P112"/>
    <mergeCell ref="B103:D103"/>
    <mergeCell ref="F103:H103"/>
    <mergeCell ref="N103:P103"/>
    <mergeCell ref="B105:N105"/>
    <mergeCell ref="B107:D107"/>
    <mergeCell ref="F107:H107"/>
    <mergeCell ref="L107:M107"/>
    <mergeCell ref="N107:P107"/>
    <mergeCell ref="B119:J119"/>
    <mergeCell ref="L119:M119"/>
    <mergeCell ref="N119:P119"/>
    <mergeCell ref="B120:J120"/>
    <mergeCell ref="N120:P120"/>
    <mergeCell ref="B123:N123"/>
    <mergeCell ref="B115:M115"/>
    <mergeCell ref="N115:P115"/>
    <mergeCell ref="B116:C116"/>
    <mergeCell ref="D116:E116"/>
    <mergeCell ref="B118:J118"/>
    <mergeCell ref="N118:P118"/>
    <mergeCell ref="B129:Q129"/>
    <mergeCell ref="B131:D131"/>
    <mergeCell ref="F131:H131"/>
    <mergeCell ref="N131:P131"/>
    <mergeCell ref="B132:D132"/>
    <mergeCell ref="F132:H132"/>
    <mergeCell ref="N132:P132"/>
    <mergeCell ref="B125:D125"/>
    <mergeCell ref="F125:H125"/>
    <mergeCell ref="L125:M125"/>
    <mergeCell ref="N125:P125"/>
    <mergeCell ref="B126:D126"/>
    <mergeCell ref="F126:H126"/>
    <mergeCell ref="N126:P126"/>
    <mergeCell ref="B137:D137"/>
    <mergeCell ref="F137:H137"/>
    <mergeCell ref="N137:P137"/>
    <mergeCell ref="B138:D138"/>
    <mergeCell ref="F138:H138"/>
    <mergeCell ref="N138:P138"/>
    <mergeCell ref="B133:P133"/>
    <mergeCell ref="B134:E134"/>
    <mergeCell ref="H134:L134"/>
    <mergeCell ref="B135:E135"/>
    <mergeCell ref="N135:P135"/>
    <mergeCell ref="B136:E136"/>
    <mergeCell ref="H136:L136"/>
    <mergeCell ref="E145:F145"/>
    <mergeCell ref="H145:J145"/>
    <mergeCell ref="B146:Q146"/>
    <mergeCell ref="B147:D147"/>
    <mergeCell ref="F147:H147"/>
    <mergeCell ref="L147:M147"/>
    <mergeCell ref="N147:P147"/>
    <mergeCell ref="A141:C141"/>
    <mergeCell ref="D141:H141"/>
    <mergeCell ref="K141:M141"/>
    <mergeCell ref="O141:P141"/>
    <mergeCell ref="B142:Q142"/>
    <mergeCell ref="E144:F144"/>
    <mergeCell ref="H144:J144"/>
    <mergeCell ref="L144:M144"/>
    <mergeCell ref="N144:P144"/>
    <mergeCell ref="F151:H151"/>
    <mergeCell ref="B152:D152"/>
    <mergeCell ref="F152:H152"/>
    <mergeCell ref="L152:M152"/>
    <mergeCell ref="N152:P152"/>
    <mergeCell ref="B153:D153"/>
    <mergeCell ref="F153:H153"/>
    <mergeCell ref="B148:D148"/>
    <mergeCell ref="F148:H148"/>
    <mergeCell ref="B149:P149"/>
    <mergeCell ref="B150:D150"/>
    <mergeCell ref="F150:H150"/>
    <mergeCell ref="L150:M150"/>
    <mergeCell ref="N150:P150"/>
    <mergeCell ref="B162:D162"/>
    <mergeCell ref="N162:P162"/>
    <mergeCell ref="B163:Q163"/>
    <mergeCell ref="B164:D164"/>
    <mergeCell ref="F164:H164"/>
    <mergeCell ref="L164:M164"/>
    <mergeCell ref="N164:P164"/>
    <mergeCell ref="B154:H154"/>
    <mergeCell ref="L154:M154"/>
    <mergeCell ref="N154:P154"/>
    <mergeCell ref="A157:Q157"/>
    <mergeCell ref="B159:Q159"/>
    <mergeCell ref="B161:D161"/>
    <mergeCell ref="F161:H161"/>
    <mergeCell ref="L161:M161"/>
    <mergeCell ref="N161:P161"/>
    <mergeCell ref="B169:P169"/>
    <mergeCell ref="B171:C171"/>
    <mergeCell ref="E171:F171"/>
    <mergeCell ref="H171:I171"/>
    <mergeCell ref="K171:L171"/>
    <mergeCell ref="N171:P171"/>
    <mergeCell ref="B165:D165"/>
    <mergeCell ref="F165:H165"/>
    <mergeCell ref="B166:H166"/>
    <mergeCell ref="J166:K166"/>
    <mergeCell ref="L166:M166"/>
    <mergeCell ref="N166:P166"/>
    <mergeCell ref="B172:C172"/>
    <mergeCell ref="E172:F172"/>
    <mergeCell ref="H172:I172"/>
    <mergeCell ref="J172:M172"/>
    <mergeCell ref="N172:P172"/>
    <mergeCell ref="B173:D173"/>
    <mergeCell ref="F173:H173"/>
    <mergeCell ref="L173:M173"/>
    <mergeCell ref="N173:P173"/>
    <mergeCell ref="B179:K180"/>
    <mergeCell ref="L179:M179"/>
    <mergeCell ref="N179:P179"/>
    <mergeCell ref="A182:Q182"/>
    <mergeCell ref="A183:C183"/>
    <mergeCell ref="D183:H183"/>
    <mergeCell ref="B174:D174"/>
    <mergeCell ref="F174:H174"/>
    <mergeCell ref="N174:P174"/>
    <mergeCell ref="B176:M176"/>
    <mergeCell ref="B177:J177"/>
    <mergeCell ref="L177:M177"/>
    <mergeCell ref="N177:P177"/>
    <mergeCell ref="A185:K185"/>
    <mergeCell ref="L185:N185"/>
    <mergeCell ref="A186:Q186"/>
    <mergeCell ref="A187:K187"/>
    <mergeCell ref="L187:O187"/>
    <mergeCell ref="A189:E189"/>
    <mergeCell ref="F189:H189"/>
    <mergeCell ref="J189:M189"/>
    <mergeCell ref="N189:P189"/>
    <mergeCell ref="E195:F195"/>
    <mergeCell ref="H195:K195"/>
    <mergeCell ref="L195:M195"/>
    <mergeCell ref="N195:P195"/>
    <mergeCell ref="E196:F196"/>
    <mergeCell ref="H196:K196"/>
    <mergeCell ref="B192:Q192"/>
    <mergeCell ref="E193:F193"/>
    <mergeCell ref="H193:K193"/>
    <mergeCell ref="L193:M193"/>
    <mergeCell ref="N193:P193"/>
    <mergeCell ref="E194:F194"/>
    <mergeCell ref="H194:K194"/>
    <mergeCell ref="B200:J200"/>
    <mergeCell ref="L200:M200"/>
    <mergeCell ref="N200:P200"/>
    <mergeCell ref="B202:I202"/>
    <mergeCell ref="L202:M202"/>
    <mergeCell ref="N202:P202"/>
    <mergeCell ref="B197:K197"/>
    <mergeCell ref="L197:M197"/>
    <mergeCell ref="N197:P197"/>
    <mergeCell ref="B198:J198"/>
    <mergeCell ref="L198:M198"/>
    <mergeCell ref="N198:P198"/>
    <mergeCell ref="B204:H204"/>
    <mergeCell ref="I204:K204"/>
    <mergeCell ref="L204:M204"/>
    <mergeCell ref="N204:P204"/>
    <mergeCell ref="B207:P207"/>
    <mergeCell ref="B209:D209"/>
    <mergeCell ref="F209:H209"/>
    <mergeCell ref="L209:M209"/>
    <mergeCell ref="N209:P209"/>
    <mergeCell ref="B210:D210"/>
    <mergeCell ref="F210:H210"/>
    <mergeCell ref="N210:P210"/>
    <mergeCell ref="B211:M211"/>
    <mergeCell ref="B212:M212"/>
    <mergeCell ref="B214:D214"/>
    <mergeCell ref="F214:H214"/>
    <mergeCell ref="L214:M214"/>
    <mergeCell ref="N214:P214"/>
    <mergeCell ref="B220:D220"/>
    <mergeCell ref="F220:H220"/>
    <mergeCell ref="N220:P220"/>
    <mergeCell ref="B222:M222"/>
    <mergeCell ref="B224:J224"/>
    <mergeCell ref="L224:M224"/>
    <mergeCell ref="N224:P224"/>
    <mergeCell ref="B215:D215"/>
    <mergeCell ref="F215:H215"/>
    <mergeCell ref="N215:P215"/>
    <mergeCell ref="B217:N217"/>
    <mergeCell ref="B219:D219"/>
    <mergeCell ref="F219:H219"/>
    <mergeCell ref="L219:M219"/>
    <mergeCell ref="N219:P219"/>
    <mergeCell ref="B231:J231"/>
    <mergeCell ref="L231:M231"/>
    <mergeCell ref="N231:P231"/>
    <mergeCell ref="B232:J232"/>
    <mergeCell ref="N232:P232"/>
    <mergeCell ref="A235:Q235"/>
    <mergeCell ref="B227:M227"/>
    <mergeCell ref="N227:P227"/>
    <mergeCell ref="B228:C228"/>
    <mergeCell ref="D228:E228"/>
    <mergeCell ref="B230:J230"/>
    <mergeCell ref="N230:P230"/>
    <mergeCell ref="B240:J240"/>
    <mergeCell ref="N240:P240"/>
    <mergeCell ref="B242:J242"/>
    <mergeCell ref="N242:P242"/>
    <mergeCell ref="B244:J244"/>
    <mergeCell ref="N244:P244"/>
    <mergeCell ref="B237:D237"/>
    <mergeCell ref="F237:H237"/>
    <mergeCell ref="L237:M237"/>
    <mergeCell ref="N237:P237"/>
    <mergeCell ref="B238:D238"/>
    <mergeCell ref="F238:H238"/>
    <mergeCell ref="N238:P238"/>
    <mergeCell ref="B253:D253"/>
    <mergeCell ref="F253:H253"/>
    <mergeCell ref="N253:P253"/>
    <mergeCell ref="B255:D255"/>
    <mergeCell ref="F255:H255"/>
    <mergeCell ref="L255:M255"/>
    <mergeCell ref="N255:P255"/>
    <mergeCell ref="B246:J247"/>
    <mergeCell ref="N247:P247"/>
    <mergeCell ref="B252:D252"/>
    <mergeCell ref="F252:H252"/>
    <mergeCell ref="L252:M252"/>
    <mergeCell ref="N252:P252"/>
    <mergeCell ref="B261:D261"/>
    <mergeCell ref="F261:H261"/>
    <mergeCell ref="N261:P261"/>
    <mergeCell ref="F266:G266"/>
    <mergeCell ref="B256:D256"/>
    <mergeCell ref="F256:H256"/>
    <mergeCell ref="N256:P256"/>
    <mergeCell ref="A259:M259"/>
    <mergeCell ref="B260:D260"/>
    <mergeCell ref="F260:H260"/>
    <mergeCell ref="L260:M260"/>
    <mergeCell ref="N260:P260"/>
  </mergeCells>
  <pageMargins left="0.35" right="0.35" top="0.35" bottom="0.35" header="0.5" footer="0.4"/>
  <pageSetup scale="85" fitToWidth="2" fitToHeight="2" orientation="portrait" r:id="rId1"/>
  <rowBreaks count="4" manualBreakCount="4">
    <brk id="60" max="16383" man="1"/>
    <brk id="121" max="16383" man="1"/>
    <brk id="167" max="16383" man="1"/>
    <brk id="2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238125</xdr:colOff>
                    <xdr:row>69</xdr:row>
                    <xdr:rowOff>0</xdr:rowOff>
                  </from>
                  <to>
                    <xdr:col>4</xdr:col>
                    <xdr:colOff>104775</xdr:colOff>
                    <xdr:row>69</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190500</xdr:colOff>
                    <xdr:row>69</xdr:row>
                    <xdr:rowOff>0</xdr:rowOff>
                  </from>
                  <to>
                    <xdr:col>5</xdr:col>
                    <xdr:colOff>447675</xdr:colOff>
                    <xdr:row>70</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11</xdr:col>
                    <xdr:colOff>66675</xdr:colOff>
                    <xdr:row>70</xdr:row>
                    <xdr:rowOff>66675</xdr:rowOff>
                  </from>
                  <to>
                    <xdr:col>13</xdr:col>
                    <xdr:colOff>228600</xdr:colOff>
                    <xdr:row>71</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13</xdr:col>
                    <xdr:colOff>66675</xdr:colOff>
                    <xdr:row>70</xdr:row>
                    <xdr:rowOff>66675</xdr:rowOff>
                  </from>
                  <to>
                    <xdr:col>14</xdr:col>
                    <xdr:colOff>219075</xdr:colOff>
                    <xdr:row>71</xdr:row>
                    <xdr:rowOff>219075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14</xdr:col>
                    <xdr:colOff>76200</xdr:colOff>
                    <xdr:row>73</xdr:row>
                    <xdr:rowOff>0</xdr:rowOff>
                  </from>
                  <to>
                    <xdr:col>14</xdr:col>
                    <xdr:colOff>314325</xdr:colOff>
                    <xdr:row>73</xdr:row>
                    <xdr:rowOff>190500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13</xdr:col>
                    <xdr:colOff>66675</xdr:colOff>
                    <xdr:row>73</xdr:row>
                    <xdr:rowOff>9525</xdr:rowOff>
                  </from>
                  <to>
                    <xdr:col>13</xdr:col>
                    <xdr:colOff>304800</xdr:colOff>
                    <xdr:row>73</xdr:row>
                    <xdr:rowOff>190500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11</xdr:col>
                    <xdr:colOff>38100</xdr:colOff>
                    <xdr:row>73</xdr:row>
                    <xdr:rowOff>9525</xdr:rowOff>
                  </from>
                  <to>
                    <xdr:col>12</xdr:col>
                    <xdr:colOff>0</xdr:colOff>
                    <xdr:row>73</xdr:row>
                    <xdr:rowOff>190500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238125</xdr:colOff>
                    <xdr:row>182</xdr:row>
                    <xdr:rowOff>0</xdr:rowOff>
                  </from>
                  <to>
                    <xdr:col>4</xdr:col>
                    <xdr:colOff>104775</xdr:colOff>
                    <xdr:row>183</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190500</xdr:colOff>
                    <xdr:row>182</xdr:row>
                    <xdr:rowOff>0</xdr:rowOff>
                  </from>
                  <to>
                    <xdr:col>5</xdr:col>
                    <xdr:colOff>447675</xdr:colOff>
                    <xdr:row>183</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11</xdr:col>
                    <xdr:colOff>66675</xdr:colOff>
                    <xdr:row>183</xdr:row>
                    <xdr:rowOff>66675</xdr:rowOff>
                  </from>
                  <to>
                    <xdr:col>13</xdr:col>
                    <xdr:colOff>228600</xdr:colOff>
                    <xdr:row>185</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66675</xdr:colOff>
                    <xdr:row>183</xdr:row>
                    <xdr:rowOff>66675</xdr:rowOff>
                  </from>
                  <to>
                    <xdr:col>14</xdr:col>
                    <xdr:colOff>219075</xdr:colOff>
                    <xdr:row>185</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76200</xdr:colOff>
                    <xdr:row>186</xdr:row>
                    <xdr:rowOff>0</xdr:rowOff>
                  </from>
                  <to>
                    <xdr:col>14</xdr:col>
                    <xdr:colOff>314325</xdr:colOff>
                    <xdr:row>187</xdr:row>
                    <xdr:rowOff>9525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13</xdr:col>
                    <xdr:colOff>66675</xdr:colOff>
                    <xdr:row>186</xdr:row>
                    <xdr:rowOff>9525</xdr:rowOff>
                  </from>
                  <to>
                    <xdr:col>13</xdr:col>
                    <xdr:colOff>304800</xdr:colOff>
                    <xdr:row>187</xdr:row>
                    <xdr:rowOff>9525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11</xdr:col>
                    <xdr:colOff>38100</xdr:colOff>
                    <xdr:row>186</xdr:row>
                    <xdr:rowOff>9525</xdr:rowOff>
                  </from>
                  <to>
                    <xdr:col>12</xdr:col>
                    <xdr:colOff>0</xdr:colOff>
                    <xdr:row>187</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bc55e51-ec38-4995-8f42-c8ebe4662e34">
      <Terms xmlns="http://schemas.microsoft.com/office/infopath/2007/PartnerControls"/>
    </lcf76f155ced4ddcb4097134ff3c332f>
    <TaxCatchAll xmlns="645328fb-f35f-4312-8f02-c75aca164c80">
      <Value>13</Value>
      <Value>12</Value>
      <Value>10</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0703C396FD0B439A27E0E90F3AEDF8" ma:contentTypeVersion="16" ma:contentTypeDescription="Create a new document." ma:contentTypeScope="" ma:versionID="4e0739e036129508c7dd0e215545aa43">
  <xsd:schema xmlns:xsd="http://www.w3.org/2001/XMLSchema" xmlns:xs="http://www.w3.org/2001/XMLSchema" xmlns:p="http://schemas.microsoft.com/office/2006/metadata/properties" xmlns:ns1="http://schemas.microsoft.com/sharepoint/v3" xmlns:ns2="4bc55e51-ec38-4995-8f42-c8ebe4662e34" xmlns:ns3="645328fb-f35f-4312-8f02-c75aca164c80" targetNamespace="http://schemas.microsoft.com/office/2006/metadata/properties" ma:root="true" ma:fieldsID="c0c0175ea0d976973621edb856a414be" ns1:_="" ns2:_="" ns3:_="">
    <xsd:import namespace="http://schemas.microsoft.com/sharepoint/v3"/>
    <xsd:import namespace="4bc55e51-ec38-4995-8f42-c8ebe4662e34"/>
    <xsd:import namespace="645328fb-f35f-4312-8f02-c75aca164c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55e51-ec38-4995-8f42-c8ebe4662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5328fb-f35f-4312-8f02-c75aca164c8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577d73-b36d-4403-b1a3-6ade73791339}" ma:internalName="TaxCatchAll" ma:showField="CatchAllData" ma:web="645328fb-f35f-4312-8f02-c75aca164c8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51EE14-C061-4BE5-AD82-88F7FD92DB6C}">
  <ds:schemaRefs>
    <ds:schemaRef ds:uri="http://schemas.microsoft.com/sharepoint/v3/contenttype/forms"/>
  </ds:schemaRefs>
</ds:datastoreItem>
</file>

<file path=customXml/itemProps2.xml><?xml version="1.0" encoding="utf-8"?>
<ds:datastoreItem xmlns:ds="http://schemas.openxmlformats.org/officeDocument/2006/customXml" ds:itemID="{987726D7-9933-4276-8D23-597909DCC9BF}">
  <ds:schemaRefs>
    <ds:schemaRef ds:uri="359467a1-4442-4ecb-9a19-a08c079e5d37"/>
    <ds:schemaRef ds:uri="http://www.w3.org/XML/1998/namespace"/>
    <ds:schemaRef ds:uri="b7328bbd-7885-4e76-bcc2-86683a6ac64f"/>
    <ds:schemaRef ds:uri="http://schemas.openxmlformats.org/package/2006/metadata/core-properties"/>
    <ds:schemaRef ds:uri="http://schemas.microsoft.com/office/2006/documentManagement/types"/>
    <ds:schemaRef ds:uri="http://purl.org/dc/elements/1.1/"/>
    <ds:schemaRef ds:uri="http://purl.org/dc/terms/"/>
    <ds:schemaRef ds:uri="http://schemas.microsoft.com/sharepoint/v3"/>
    <ds:schemaRef ds:uri="http://purl.org/dc/dcmitype/"/>
    <ds:schemaRef ds:uri="http://schemas.microsoft.com/office/infopath/2007/PartnerControls"/>
    <ds:schemaRef ds:uri="http://schemas.microsoft.com/office/2006/metadata/properties"/>
    <ds:schemaRef ds:uri="6a4a0b9d-52eb-4a29-b530-451dd16caa27"/>
  </ds:schemaRefs>
</ds:datastoreItem>
</file>

<file path=customXml/itemProps3.xml><?xml version="1.0" encoding="utf-8"?>
<ds:datastoreItem xmlns:ds="http://schemas.openxmlformats.org/officeDocument/2006/customXml" ds:itemID="{A026D017-6D5F-4631-95D4-1679B36785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Lid lift Ex after initial year</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Revenue</dc:creator>
  <cp:keywords/>
  <dc:description/>
  <cp:lastModifiedBy>Zeigler, Erica (DOR)</cp:lastModifiedBy>
  <cp:revision/>
  <dcterms:created xsi:type="dcterms:W3CDTF">2002-12-18T19:03:54Z</dcterms:created>
  <dcterms:modified xsi:type="dcterms:W3CDTF">2024-10-04T16:56:06Z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010021{"F":2,"I":"4FF6-68DB-23D7-13AD"}</vt:lpwstr>
  </property>
  <property fmtid="{D5CDD505-2E9C-101B-9397-08002B2CF9AE}" pid="3" name="ContentTypeId">
    <vt:lpwstr>0x010100080703C396FD0B439A27E0E90F3AEDF8</vt:lpwstr>
  </property>
  <property fmtid="{D5CDD505-2E9C-101B-9397-08002B2CF9AE}" pid="4" name="Order">
    <vt:r8>100</vt:r8>
  </property>
  <property fmtid="{D5CDD505-2E9C-101B-9397-08002B2CF9AE}" pid="5" name="ab15b19d7a064f5db32120557ec0b679">
    <vt:lpwstr>tax policy administration and enforcement|bb66c3ba-4b75-4aab-928c-b7652127722c</vt:lpwstr>
  </property>
  <property fmtid="{D5CDD505-2E9C-101B-9397-08002B2CF9AE}" pid="6" name="p4f4d42cc0344013afb7693660b59f85">
    <vt:lpwstr>Property Tax Administration|c9fd3a11-8847-43c6-b565-24507d2acd0e</vt:lpwstr>
  </property>
  <property fmtid="{D5CDD505-2E9C-101B-9397-08002B2CF9AE}" pid="7" name="dorGroups">
    <vt:lpwstr>13;#Property Tax Administration|c9fd3a11-8847-43c6-b565-24507d2acd0e</vt:lpwstr>
  </property>
  <property fmtid="{D5CDD505-2E9C-101B-9397-08002B2CF9AE}" pid="8" name="dorPromote">
    <vt:bool>false</vt:bool>
  </property>
  <property fmtid="{D5CDD505-2E9C-101B-9397-08002B2CF9AE}" pid="9" name="f7de2eed8b264402a01219482b3ea987">
    <vt:lpwstr>Property Tax|8e8060a3-613c-4b15-988d-7de8de66ff7e</vt:lpwstr>
  </property>
  <property fmtid="{D5CDD505-2E9C-101B-9397-08002B2CF9AE}" pid="10" name="dorDivisions">
    <vt:lpwstr>12;#Property Tax|8e8060a3-613c-4b15-988d-7de8de66ff7e</vt:lpwstr>
  </property>
  <property fmtid="{D5CDD505-2E9C-101B-9397-08002B2CF9AE}" pid="11" name="dorFunctions">
    <vt:lpwstr>10;#tax policy administration and enforcement|bb66c3ba-4b75-4aab-928c-b7652127722c</vt:lpwstr>
  </property>
  <property fmtid="{D5CDD505-2E9C-101B-9397-08002B2CF9AE}" pid="12" name="MediaServiceImageTags">
    <vt:lpwstr/>
  </property>
  <property fmtid="{D5CDD505-2E9C-101B-9397-08002B2CF9AE}" pid="13" name="TaxCatchAll">
    <vt:lpwstr>13;#Property Tax Administration|c9fd3a11-8847-43c6-b565-24507d2acd0e;#12;#Property Tax|8e8060a3-613c-4b15-988d-7de8de66ff7e;#10;#tax policy administration and enforcement|bb66c3ba-4b75-4aab-928c-b7652127722c</vt:lpwstr>
  </property>
  <property fmtid="{D5CDD505-2E9C-101B-9397-08002B2CF9AE}" pid="14" name="pfc3fe8bce534044bacce8d1af50f428">
    <vt:lpwstr/>
  </property>
  <property fmtid="{D5CDD505-2E9C-101B-9397-08002B2CF9AE}" pid="15" name="kdc761e316ec48ffa635c780b19981b5">
    <vt:lpwstr/>
  </property>
  <property fmtid="{D5CDD505-2E9C-101B-9397-08002B2CF9AE}" pid="16" name="j6330e34b67c425bb11ea24c44febe90">
    <vt:lpwstr/>
  </property>
  <property fmtid="{D5CDD505-2E9C-101B-9397-08002B2CF9AE}" pid="17" name="dorDocumentType">
    <vt:lpwstr/>
  </property>
  <property fmtid="{D5CDD505-2E9C-101B-9397-08002B2CF9AE}" pid="18" name="d3b549b5739f495993677263bfa7dcdf">
    <vt:lpwstr/>
  </property>
  <property fmtid="{D5CDD505-2E9C-101B-9397-08002B2CF9AE}" pid="19" name="dorRecordSeries">
    <vt:lpwstr/>
  </property>
  <property fmtid="{D5CDD505-2E9C-101B-9397-08002B2CF9AE}" pid="20" name="dorTags">
    <vt:lpwstr/>
  </property>
  <property fmtid="{D5CDD505-2E9C-101B-9397-08002B2CF9AE}" pid="21" name="dorCitationReference">
    <vt:lpwstr/>
  </property>
</Properties>
</file>