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14C18C25-0481-442B-A93A-B348F6F1E4EC}" xr6:coauthVersionLast="47" xr6:coauthVersionMax="47" xr10:uidLastSave="{00000000-0000-0000-0000-000000000000}"/>
  <bookViews>
    <workbookView xWindow="-108" yWindow="-108" windowWidth="23256" windowHeight="12456" xr2:uid="{02EFFF7A-706C-46D1-B68D-06492CFC88CD}"/>
  </bookViews>
  <sheets>
    <sheet name="22" sheetId="1" r:id="rId1"/>
  </sheets>
  <externalReferences>
    <externalReference r:id="rId2"/>
  </externalReferences>
  <definedNames>
    <definedName name="_xlnm.Print_Area" localSheetId="0">'22'!$A$1:$G$51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  <c r="D42" i="1"/>
  <c r="E42" i="1" s="1"/>
  <c r="F42" i="1" s="1"/>
  <c r="C42" i="1"/>
  <c r="B42" i="1"/>
  <c r="D41" i="1"/>
  <c r="E41" i="1" s="1"/>
  <c r="F41" i="1" s="1"/>
  <c r="C41" i="1"/>
  <c r="B41" i="1"/>
  <c r="E40" i="1"/>
  <c r="F40" i="1" s="1"/>
  <c r="D40" i="1"/>
  <c r="C40" i="1"/>
  <c r="B40" i="1"/>
  <c r="E39" i="1"/>
  <c r="F39" i="1" s="1"/>
  <c r="D39" i="1"/>
  <c r="C39" i="1"/>
  <c r="B39" i="1"/>
  <c r="D38" i="1"/>
  <c r="C38" i="1"/>
  <c r="E38" i="1" s="1"/>
  <c r="F38" i="1" s="1"/>
  <c r="B38" i="1"/>
  <c r="D37" i="1"/>
  <c r="E37" i="1" s="1"/>
  <c r="F37" i="1" s="1"/>
  <c r="C37" i="1"/>
  <c r="B37" i="1"/>
  <c r="D36" i="1"/>
  <c r="E36" i="1" s="1"/>
  <c r="F36" i="1" s="1"/>
  <c r="C36" i="1"/>
  <c r="B36" i="1"/>
  <c r="F35" i="1"/>
  <c r="E35" i="1"/>
  <c r="D35" i="1"/>
  <c r="C35" i="1"/>
  <c r="B35" i="1"/>
  <c r="D34" i="1"/>
  <c r="E34" i="1" s="1"/>
  <c r="F34" i="1" s="1"/>
  <c r="C34" i="1"/>
  <c r="B34" i="1"/>
  <c r="D33" i="1"/>
  <c r="E33" i="1" s="1"/>
  <c r="F33" i="1" s="1"/>
  <c r="C33" i="1"/>
  <c r="D32" i="1"/>
  <c r="E32" i="1" s="1"/>
  <c r="F32" i="1" s="1"/>
  <c r="C32" i="1"/>
  <c r="B32" i="1"/>
  <c r="D31" i="1"/>
  <c r="E31" i="1" s="1"/>
  <c r="F31" i="1" s="1"/>
  <c r="C31" i="1"/>
  <c r="B31" i="1"/>
  <c r="F30" i="1"/>
  <c r="E30" i="1"/>
  <c r="D30" i="1"/>
  <c r="C30" i="1"/>
  <c r="B30" i="1"/>
  <c r="D29" i="1"/>
  <c r="E29" i="1" s="1"/>
  <c r="F29" i="1" s="1"/>
  <c r="C29" i="1"/>
  <c r="B29" i="1"/>
  <c r="D28" i="1"/>
  <c r="E28" i="1" s="1"/>
  <c r="F28" i="1" s="1"/>
  <c r="C28" i="1"/>
  <c r="B28" i="1"/>
  <c r="E27" i="1"/>
  <c r="F27" i="1" s="1"/>
  <c r="D27" i="1"/>
  <c r="C27" i="1"/>
  <c r="B27" i="1"/>
  <c r="E26" i="1"/>
  <c r="F26" i="1" s="1"/>
  <c r="D26" i="1"/>
  <c r="C26" i="1"/>
  <c r="B26" i="1"/>
  <c r="D25" i="1"/>
  <c r="E25" i="1" s="1"/>
  <c r="F25" i="1" s="1"/>
  <c r="C25" i="1"/>
  <c r="B25" i="1"/>
  <c r="D24" i="1"/>
  <c r="E24" i="1" s="1"/>
  <c r="F24" i="1" s="1"/>
  <c r="C24" i="1"/>
  <c r="B24" i="1"/>
  <c r="D23" i="1"/>
  <c r="E23" i="1" s="1"/>
  <c r="F23" i="1" s="1"/>
  <c r="C23" i="1"/>
  <c r="B23" i="1"/>
  <c r="F22" i="1"/>
  <c r="E22" i="1"/>
  <c r="D22" i="1"/>
  <c r="C22" i="1"/>
  <c r="B22" i="1"/>
  <c r="D21" i="1"/>
  <c r="E21" i="1" s="1"/>
  <c r="F21" i="1" s="1"/>
  <c r="C21" i="1"/>
  <c r="B21" i="1"/>
  <c r="D20" i="1"/>
  <c r="E20" i="1" s="1"/>
  <c r="F20" i="1" s="1"/>
  <c r="C20" i="1"/>
  <c r="B20" i="1"/>
  <c r="E19" i="1"/>
  <c r="F19" i="1" s="1"/>
  <c r="D19" i="1"/>
  <c r="C19" i="1"/>
  <c r="B19" i="1"/>
  <c r="E18" i="1"/>
  <c r="F18" i="1" s="1"/>
  <c r="D18" i="1"/>
  <c r="C18" i="1"/>
  <c r="B18" i="1"/>
  <c r="D17" i="1"/>
  <c r="E17" i="1" s="1"/>
  <c r="F17" i="1" s="1"/>
  <c r="C17" i="1"/>
  <c r="B17" i="1"/>
  <c r="D16" i="1"/>
  <c r="E16" i="1" s="1"/>
  <c r="F16" i="1" s="1"/>
  <c r="C16" i="1"/>
  <c r="B16" i="1"/>
  <c r="D15" i="1"/>
  <c r="E15" i="1" s="1"/>
  <c r="F15" i="1" s="1"/>
  <c r="C15" i="1"/>
  <c r="B15" i="1"/>
  <c r="F14" i="1"/>
  <c r="E14" i="1"/>
  <c r="D14" i="1"/>
  <c r="C14" i="1"/>
  <c r="B14" i="1"/>
  <c r="D13" i="1"/>
  <c r="E13" i="1" s="1"/>
  <c r="F13" i="1" s="1"/>
  <c r="C13" i="1"/>
  <c r="B13" i="1"/>
  <c r="D12" i="1"/>
  <c r="E12" i="1" s="1"/>
  <c r="F12" i="1" s="1"/>
  <c r="C12" i="1"/>
  <c r="B12" i="1"/>
  <c r="E11" i="1"/>
  <c r="F11" i="1" s="1"/>
  <c r="D11" i="1"/>
  <c r="C11" i="1"/>
  <c r="B11" i="1"/>
  <c r="E10" i="1"/>
  <c r="F10" i="1" s="1"/>
  <c r="D10" i="1"/>
  <c r="C10" i="1"/>
  <c r="B10" i="1"/>
  <c r="D9" i="1"/>
  <c r="E9" i="1" s="1"/>
  <c r="F9" i="1" s="1"/>
  <c r="C9" i="1"/>
  <c r="B9" i="1"/>
  <c r="D8" i="1"/>
  <c r="E8" i="1" s="1"/>
  <c r="F8" i="1" s="1"/>
  <c r="C8" i="1"/>
  <c r="B8" i="1"/>
  <c r="D7" i="1"/>
  <c r="E7" i="1" s="1"/>
  <c r="F7" i="1" s="1"/>
  <c r="C7" i="1"/>
  <c r="B7" i="1"/>
  <c r="F6" i="1"/>
  <c r="E6" i="1"/>
  <c r="D6" i="1"/>
  <c r="C6" i="1"/>
  <c r="B6" i="1"/>
  <c r="D5" i="1"/>
  <c r="E5" i="1" s="1"/>
  <c r="F5" i="1" s="1"/>
  <c r="C5" i="1"/>
  <c r="B5" i="1"/>
  <c r="D4" i="1"/>
  <c r="D43" i="1" s="1"/>
  <c r="C4" i="1"/>
  <c r="B4" i="1"/>
  <c r="E4" i="1" l="1"/>
  <c r="E44" i="1" l="1"/>
  <c r="F4" i="1"/>
  <c r="F44" i="1" s="1"/>
</calcChain>
</file>

<file path=xl/sharedStrings.xml><?xml version="1.0" encoding="utf-8"?>
<sst xmlns="http://schemas.openxmlformats.org/spreadsheetml/2006/main" count="60" uniqueCount="59">
  <si>
    <t>REAL</t>
  </si>
  <si>
    <t>TOTAL</t>
  </si>
  <si>
    <t xml:space="preserve">PARCELS </t>
  </si>
  <si>
    <t>INSPECTIONS</t>
  </si>
  <si>
    <t xml:space="preserve">INSPEC. </t>
  </si>
  <si>
    <t>PROP.</t>
  </si>
  <si>
    <t>REAL PROP.</t>
  </si>
  <si>
    <t>PER</t>
  </si>
  <si>
    <t>PER APPR.</t>
  </si>
  <si>
    <t>COUNTY</t>
  </si>
  <si>
    <t>CYCLE</t>
  </si>
  <si>
    <t>APPR. (a)</t>
  </si>
  <si>
    <t>PARCELS</t>
  </si>
  <si>
    <t>APPRAISER</t>
  </si>
  <si>
    <t>PER YEAR</t>
  </si>
  <si>
    <t>FERRY</t>
  </si>
  <si>
    <t xml:space="preserve">WHITMAN </t>
  </si>
  <si>
    <t>SNOHOMISH</t>
  </si>
  <si>
    <t>KITSAP</t>
  </si>
  <si>
    <t>PIERCE</t>
  </si>
  <si>
    <t>MASON</t>
  </si>
  <si>
    <t>SPOKANE</t>
  </si>
  <si>
    <t xml:space="preserve">PACIFIC </t>
  </si>
  <si>
    <t>THURSTON</t>
  </si>
  <si>
    <t>WHATCOM</t>
  </si>
  <si>
    <t xml:space="preserve">OKANOGAN </t>
  </si>
  <si>
    <t>GRANT</t>
  </si>
  <si>
    <t>CHELAN</t>
  </si>
  <si>
    <t>CLARK</t>
  </si>
  <si>
    <t xml:space="preserve">STEVENS </t>
  </si>
  <si>
    <t xml:space="preserve">LEWIS </t>
  </si>
  <si>
    <t>LINCOLN</t>
  </si>
  <si>
    <t xml:space="preserve">ADAMS   </t>
  </si>
  <si>
    <t>YAKIMA</t>
  </si>
  <si>
    <t>BENTON</t>
  </si>
  <si>
    <t xml:space="preserve">JEFFERSON </t>
  </si>
  <si>
    <t>KING</t>
  </si>
  <si>
    <t>GRAYS HARBOR</t>
  </si>
  <si>
    <t>SKAGIT</t>
  </si>
  <si>
    <t xml:space="preserve">ISLAND </t>
  </si>
  <si>
    <t>DOUGLAS</t>
  </si>
  <si>
    <t>PEND OREILLE</t>
  </si>
  <si>
    <t>ASOTIN</t>
  </si>
  <si>
    <t xml:space="preserve">COWLITZ </t>
  </si>
  <si>
    <t>KLICKITAT</t>
  </si>
  <si>
    <t xml:space="preserve">KITTITAS </t>
  </si>
  <si>
    <t>CLALLAM</t>
  </si>
  <si>
    <t>FRANKLIN</t>
  </si>
  <si>
    <t>GARFIELD (b)</t>
  </si>
  <si>
    <t>SKAMANIA</t>
  </si>
  <si>
    <t>WALLA WALLA</t>
  </si>
  <si>
    <t>SAN JUAN</t>
  </si>
  <si>
    <t>COLUMBIA</t>
  </si>
  <si>
    <t>WAHKIAKUM</t>
  </si>
  <si>
    <t xml:space="preserve">MEAN </t>
  </si>
  <si>
    <t xml:space="preserve">    (a) Includes real property appraisers, appraisal managers, sale analysts but not appraisal clerks/support.</t>
  </si>
  <si>
    <t xml:space="preserve">     - Real property appraisers is from the 2024 Statistics for Comparison Report and 2024 Progress Report.</t>
  </si>
  <si>
    <t xml:space="preserve">     - Total real property parcels is from the 2024 Progress Report.</t>
  </si>
  <si>
    <t xml:space="preserve">    (b) Highlighted counties have less than 1 FTE and parcels per appraiser is capped at the total number of parcels.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</si>
</sst>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.5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164" fontId="1" fillId="0" borderId="0"/>
    <xf numFmtId="43" fontId="3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164" fontId="3" fillId="0" borderId="0" xfId="1" applyFont="1"/>
    <xf numFmtId="164" fontId="3" fillId="0" borderId="4" xfId="1" applyFont="1" applyBorder="1" applyAlignment="1">
      <alignment horizontal="left"/>
    </xf>
    <xf numFmtId="164" fontId="3" fillId="0" borderId="4" xfId="1" applyFont="1" applyBorder="1" applyAlignment="1">
      <alignment horizontal="center"/>
    </xf>
    <xf numFmtId="43" fontId="3" fillId="0" borderId="4" xfId="1" applyNumberFormat="1" applyFont="1" applyBorder="1" applyAlignment="1">
      <alignment horizontal="right"/>
    </xf>
    <xf numFmtId="37" fontId="3" fillId="0" borderId="4" xfId="1" applyNumberFormat="1" applyFont="1" applyBorder="1"/>
    <xf numFmtId="165" fontId="3" fillId="0" borderId="4" xfId="3" applyNumberFormat="1" applyFont="1" applyBorder="1" applyAlignment="1" applyProtection="1"/>
    <xf numFmtId="164" fontId="3" fillId="0" borderId="5" xfId="1" applyFont="1" applyBorder="1" applyAlignment="1">
      <alignment horizontal="left"/>
    </xf>
    <xf numFmtId="164" fontId="3" fillId="0" borderId="5" xfId="1" applyFont="1" applyBorder="1" applyAlignment="1">
      <alignment horizontal="center"/>
    </xf>
    <xf numFmtId="43" fontId="3" fillId="0" borderId="5" xfId="1" applyNumberFormat="1" applyFont="1" applyBorder="1" applyAlignment="1">
      <alignment horizontal="right"/>
    </xf>
    <xf numFmtId="37" fontId="3" fillId="0" borderId="5" xfId="1" applyNumberFormat="1" applyFont="1" applyBorder="1"/>
    <xf numFmtId="165" fontId="3" fillId="0" borderId="5" xfId="3" applyNumberFormat="1" applyFont="1" applyBorder="1" applyAlignment="1" applyProtection="1"/>
    <xf numFmtId="165" fontId="3" fillId="0" borderId="5" xfId="3" applyNumberFormat="1" applyFont="1" applyFill="1" applyBorder="1" applyProtection="1"/>
    <xf numFmtId="165" fontId="3" fillId="0" borderId="5" xfId="3" applyNumberFormat="1" applyFont="1" applyFill="1" applyBorder="1" applyAlignment="1" applyProtection="1"/>
    <xf numFmtId="164" fontId="3" fillId="0" borderId="6" xfId="1" applyFont="1" applyBorder="1" applyAlignment="1">
      <alignment horizontal="left"/>
    </xf>
    <xf numFmtId="164" fontId="3" fillId="0" borderId="6" xfId="1" applyFont="1" applyBorder="1" applyAlignment="1">
      <alignment horizontal="center"/>
    </xf>
    <xf numFmtId="43" fontId="3" fillId="0" borderId="6" xfId="1" applyNumberFormat="1" applyFont="1" applyBorder="1" applyAlignment="1">
      <alignment horizontal="right"/>
    </xf>
    <xf numFmtId="37" fontId="3" fillId="0" borderId="6" xfId="1" applyNumberFormat="1" applyFont="1" applyBorder="1"/>
    <xf numFmtId="165" fontId="3" fillId="0" borderId="6" xfId="3" applyNumberFormat="1" applyFont="1" applyBorder="1" applyAlignment="1" applyProtection="1"/>
    <xf numFmtId="0" fontId="6" fillId="0" borderId="0" xfId="4" applyFont="1"/>
    <xf numFmtId="0" fontId="3" fillId="0" borderId="0" xfId="4"/>
    <xf numFmtId="0" fontId="3" fillId="2" borderId="0" xfId="4" applyFill="1"/>
    <xf numFmtId="164" fontId="3" fillId="0" borderId="0" xfId="1" applyFont="1" applyAlignment="1">
      <alignment horizontal="center"/>
    </xf>
    <xf numFmtId="164" fontId="2" fillId="3" borderId="1" xfId="1" applyFont="1" applyFill="1" applyBorder="1" applyAlignment="1">
      <alignment horizontal="centerContinuous"/>
    </xf>
    <xf numFmtId="164" fontId="2" fillId="3" borderId="1" xfId="1" applyFont="1" applyFill="1" applyBorder="1" applyAlignment="1">
      <alignment horizontal="center"/>
    </xf>
    <xf numFmtId="164" fontId="2" fillId="3" borderId="1" xfId="2" applyFont="1" applyFill="1" applyBorder="1" applyAlignment="1">
      <alignment horizontal="center"/>
    </xf>
    <xf numFmtId="164" fontId="2" fillId="3" borderId="2" xfId="1" applyFont="1" applyFill="1" applyBorder="1" applyAlignment="1">
      <alignment horizontal="centerContinuous"/>
    </xf>
    <xf numFmtId="164" fontId="2" fillId="3" borderId="2" xfId="1" applyFont="1" applyFill="1" applyBorder="1" applyAlignment="1">
      <alignment horizontal="center"/>
    </xf>
    <xf numFmtId="164" fontId="2" fillId="3" borderId="2" xfId="2" applyFont="1" applyFill="1" applyBorder="1" applyAlignment="1">
      <alignment horizontal="centerContinuous"/>
    </xf>
    <xf numFmtId="164" fontId="2" fillId="3" borderId="3" xfId="1" applyFont="1" applyFill="1" applyBorder="1" applyAlignment="1">
      <alignment horizontal="center"/>
    </xf>
    <xf numFmtId="164" fontId="4" fillId="3" borderId="7" xfId="1" applyFont="1" applyFill="1" applyBorder="1"/>
    <xf numFmtId="164" fontId="4" fillId="3" borderId="8" xfId="1" applyFont="1" applyFill="1" applyBorder="1"/>
    <xf numFmtId="39" fontId="5" fillId="3" borderId="8" xfId="3" applyNumberFormat="1" applyFont="1" applyFill="1" applyBorder="1"/>
    <xf numFmtId="37" fontId="5" fillId="3" borderId="8" xfId="3" applyNumberFormat="1" applyFont="1" applyFill="1" applyBorder="1"/>
    <xf numFmtId="165" fontId="5" fillId="3" borderId="8" xfId="3" applyNumberFormat="1" applyFont="1" applyFill="1" applyBorder="1"/>
    <xf numFmtId="165" fontId="5" fillId="3" borderId="9" xfId="3" applyNumberFormat="1" applyFont="1" applyFill="1" applyBorder="1"/>
    <xf numFmtId="164" fontId="5" fillId="3" borderId="8" xfId="1" applyFont="1" applyFill="1" applyBorder="1"/>
    <xf numFmtId="164" fontId="3" fillId="4" borderId="5" xfId="1" applyFont="1" applyFill="1" applyBorder="1" applyAlignment="1">
      <alignment horizontal="left"/>
    </xf>
    <xf numFmtId="164" fontId="3" fillId="4" borderId="5" xfId="1" applyFont="1" applyFill="1" applyBorder="1" applyAlignment="1">
      <alignment horizontal="center"/>
    </xf>
    <xf numFmtId="43" fontId="3" fillId="4" borderId="5" xfId="1" applyNumberFormat="1" applyFont="1" applyFill="1" applyBorder="1" applyAlignment="1">
      <alignment horizontal="right"/>
    </xf>
    <xf numFmtId="37" fontId="3" fillId="4" borderId="5" xfId="1" applyNumberFormat="1" applyFont="1" applyFill="1" applyBorder="1"/>
    <xf numFmtId="165" fontId="3" fillId="4" borderId="5" xfId="3" applyNumberFormat="1" applyFont="1" applyFill="1" applyBorder="1" applyAlignment="1" applyProtection="1"/>
    <xf numFmtId="165" fontId="3" fillId="4" borderId="5" xfId="3" applyNumberFormat="1" applyFont="1" applyFill="1" applyBorder="1" applyProtection="1"/>
  </cellXfs>
  <cellStyles count="5">
    <cellStyle name="Comma 2" xfId="3" xr:uid="{7F2A396E-A023-4DDD-84AE-2CBBCC22D402}"/>
    <cellStyle name="Normal" xfId="0" builtinId="0"/>
    <cellStyle name="Normal 2" xfId="4" xr:uid="{FAEF9007-C669-4ADE-B9CB-26857FCF0BD4}"/>
    <cellStyle name="Normal_24" xfId="2" xr:uid="{202FB2ED-BF58-4782-B87E-861EC07A3F60}"/>
    <cellStyle name="Normal_25" xfId="1" xr:uid="{68B09995-BD5D-4F1B-BFBF-CE45828EA292}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B4">
            <v>6</v>
          </cell>
          <cell r="E4">
            <v>13184</v>
          </cell>
        </row>
        <row r="5">
          <cell r="B5">
            <v>6</v>
          </cell>
          <cell r="E5">
            <v>12940</v>
          </cell>
        </row>
        <row r="6">
          <cell r="B6">
            <v>6</v>
          </cell>
          <cell r="E6">
            <v>78464</v>
          </cell>
        </row>
        <row r="7">
          <cell r="B7">
            <v>4</v>
          </cell>
          <cell r="E7">
            <v>45458</v>
          </cell>
        </row>
        <row r="8">
          <cell r="B8">
            <v>6</v>
          </cell>
          <cell r="E8">
            <v>47346</v>
          </cell>
        </row>
        <row r="9">
          <cell r="B9">
            <v>6</v>
          </cell>
          <cell r="E9">
            <v>185862</v>
          </cell>
        </row>
        <row r="10">
          <cell r="B10">
            <v>6</v>
          </cell>
          <cell r="E10">
            <v>5509</v>
          </cell>
        </row>
        <row r="11">
          <cell r="B11">
            <v>6</v>
          </cell>
          <cell r="E11">
            <v>53668</v>
          </cell>
        </row>
        <row r="12">
          <cell r="B12">
            <v>6</v>
          </cell>
          <cell r="E12">
            <v>28024</v>
          </cell>
        </row>
        <row r="13">
          <cell r="B13">
            <v>4</v>
          </cell>
          <cell r="E13">
            <v>8873</v>
          </cell>
        </row>
        <row r="14">
          <cell r="B14">
            <v>6</v>
          </cell>
          <cell r="E14">
            <v>33842</v>
          </cell>
        </row>
        <row r="15">
          <cell r="B15">
            <v>6</v>
          </cell>
          <cell r="E15">
            <v>3768</v>
          </cell>
        </row>
        <row r="16">
          <cell r="B16">
            <v>6</v>
          </cell>
          <cell r="E16">
            <v>57466</v>
          </cell>
        </row>
        <row r="17">
          <cell r="B17">
            <v>6</v>
          </cell>
          <cell r="E17">
            <v>57151</v>
          </cell>
        </row>
        <row r="18">
          <cell r="B18">
            <v>6</v>
          </cell>
          <cell r="E18">
            <v>49322</v>
          </cell>
        </row>
        <row r="19">
          <cell r="B19">
            <v>6</v>
          </cell>
          <cell r="E19">
            <v>29957</v>
          </cell>
        </row>
        <row r="20">
          <cell r="B20">
            <v>6</v>
          </cell>
          <cell r="E20">
            <v>701867</v>
          </cell>
        </row>
        <row r="21">
          <cell r="B21">
            <v>6</v>
          </cell>
          <cell r="E21">
            <v>119743</v>
          </cell>
        </row>
        <row r="22">
          <cell r="B22">
            <v>6</v>
          </cell>
          <cell r="E22">
            <v>35363</v>
          </cell>
        </row>
        <row r="23">
          <cell r="E23">
            <v>20420</v>
          </cell>
        </row>
        <row r="24">
          <cell r="B24">
            <v>6</v>
          </cell>
          <cell r="E24">
            <v>61248</v>
          </cell>
        </row>
        <row r="25">
          <cell r="B25">
            <v>6</v>
          </cell>
          <cell r="E25">
            <v>16974</v>
          </cell>
        </row>
        <row r="26">
          <cell r="B26">
            <v>6</v>
          </cell>
          <cell r="E26">
            <v>52149</v>
          </cell>
        </row>
        <row r="27">
          <cell r="B27">
            <v>6</v>
          </cell>
          <cell r="E27">
            <v>46370</v>
          </cell>
        </row>
        <row r="28">
          <cell r="B28">
            <v>6</v>
          </cell>
          <cell r="E28">
            <v>32588</v>
          </cell>
        </row>
        <row r="29">
          <cell r="B29">
            <v>6</v>
          </cell>
          <cell r="E29">
            <v>14850</v>
          </cell>
        </row>
        <row r="30">
          <cell r="B30">
            <v>6</v>
          </cell>
          <cell r="E30">
            <v>329365</v>
          </cell>
        </row>
        <row r="31">
          <cell r="B31">
            <v>6</v>
          </cell>
          <cell r="E31">
            <v>16998</v>
          </cell>
        </row>
        <row r="32">
          <cell r="B32">
            <v>6</v>
          </cell>
          <cell r="E32">
            <v>67357</v>
          </cell>
        </row>
        <row r="33">
          <cell r="B33">
            <v>6</v>
          </cell>
          <cell r="E33">
            <v>7875</v>
          </cell>
        </row>
        <row r="34">
          <cell r="B34">
            <v>6</v>
          </cell>
          <cell r="E34">
            <v>311494</v>
          </cell>
        </row>
        <row r="35">
          <cell r="B35">
            <v>6</v>
          </cell>
          <cell r="E35">
            <v>221986</v>
          </cell>
        </row>
        <row r="36">
          <cell r="B36">
            <v>6</v>
          </cell>
          <cell r="E36">
            <v>40832</v>
          </cell>
        </row>
        <row r="37">
          <cell r="B37">
            <v>6</v>
          </cell>
          <cell r="E37">
            <v>122989</v>
          </cell>
        </row>
        <row r="38">
          <cell r="B38">
            <v>6</v>
          </cell>
          <cell r="E38">
            <v>4171</v>
          </cell>
        </row>
        <row r="39">
          <cell r="B39">
            <v>6</v>
          </cell>
          <cell r="E39">
            <v>28628</v>
          </cell>
        </row>
        <row r="40">
          <cell r="B40">
            <v>6</v>
          </cell>
          <cell r="E40">
            <v>110406</v>
          </cell>
        </row>
        <row r="41">
          <cell r="B41">
            <v>6</v>
          </cell>
          <cell r="E41">
            <v>35061</v>
          </cell>
        </row>
        <row r="42">
          <cell r="B42">
            <v>6</v>
          </cell>
          <cell r="E42">
            <v>104645</v>
          </cell>
        </row>
      </sheetData>
      <sheetData sheetId="1">
        <row r="4">
          <cell r="EJ4">
            <v>0</v>
          </cell>
          <cell r="EK4">
            <v>2</v>
          </cell>
        </row>
        <row r="5">
          <cell r="EJ5">
            <v>0</v>
          </cell>
          <cell r="EK5">
            <v>2.75</v>
          </cell>
        </row>
        <row r="6">
          <cell r="EJ6">
            <v>0</v>
          </cell>
          <cell r="EK6">
            <v>13</v>
          </cell>
        </row>
        <row r="7">
          <cell r="EJ7">
            <v>0</v>
          </cell>
          <cell r="EK7">
            <v>9.5</v>
          </cell>
        </row>
        <row r="8">
          <cell r="EJ8">
            <v>0</v>
          </cell>
          <cell r="EK8">
            <v>11</v>
          </cell>
        </row>
        <row r="9">
          <cell r="EJ9">
            <v>0</v>
          </cell>
          <cell r="EK9">
            <v>27</v>
          </cell>
        </row>
        <row r="10">
          <cell r="EJ10">
            <v>0</v>
          </cell>
          <cell r="EK10">
            <v>2.15</v>
          </cell>
        </row>
        <row r="11">
          <cell r="EJ11">
            <v>0</v>
          </cell>
          <cell r="EK11">
            <v>11.5</v>
          </cell>
        </row>
        <row r="12">
          <cell r="EJ12">
            <v>0</v>
          </cell>
          <cell r="EK12">
            <v>5.5</v>
          </cell>
        </row>
        <row r="13">
          <cell r="EJ13">
            <v>0</v>
          </cell>
          <cell r="EK13">
            <v>1</v>
          </cell>
        </row>
        <row r="14">
          <cell r="EJ14">
            <v>0</v>
          </cell>
          <cell r="EK14">
            <v>8</v>
          </cell>
        </row>
        <row r="15">
          <cell r="EK15">
            <v>0.32500000000000001</v>
          </cell>
        </row>
        <row r="16">
          <cell r="EJ16">
            <v>0</v>
          </cell>
          <cell r="EK16">
            <v>8</v>
          </cell>
        </row>
        <row r="17">
          <cell r="EJ17">
            <v>0</v>
          </cell>
          <cell r="EK17">
            <v>10</v>
          </cell>
        </row>
        <row r="18">
          <cell r="EJ18">
            <v>0</v>
          </cell>
          <cell r="EK18">
            <v>9</v>
          </cell>
        </row>
        <row r="19">
          <cell r="EJ19">
            <v>0</v>
          </cell>
          <cell r="EK19">
            <v>5</v>
          </cell>
        </row>
        <row r="20">
          <cell r="EJ20">
            <v>0</v>
          </cell>
          <cell r="EK20">
            <v>119</v>
          </cell>
        </row>
        <row r="21">
          <cell r="EJ21">
            <v>0</v>
          </cell>
          <cell r="EK21">
            <v>12.875</v>
          </cell>
        </row>
        <row r="22">
          <cell r="EJ22">
            <v>0</v>
          </cell>
          <cell r="EK22">
            <v>8</v>
          </cell>
        </row>
        <row r="23">
          <cell r="EJ23">
            <v>0</v>
          </cell>
          <cell r="EK23">
            <v>4.5</v>
          </cell>
        </row>
        <row r="24">
          <cell r="EJ24">
            <v>0</v>
          </cell>
          <cell r="EK24">
            <v>9</v>
          </cell>
        </row>
        <row r="25">
          <cell r="EJ25">
            <v>0</v>
          </cell>
          <cell r="EK25">
            <v>2.5</v>
          </cell>
        </row>
        <row r="26">
          <cell r="EJ26">
            <v>0</v>
          </cell>
          <cell r="EK26">
            <v>6</v>
          </cell>
        </row>
        <row r="27">
          <cell r="EJ27">
            <v>0</v>
          </cell>
          <cell r="EK27">
            <v>6</v>
          </cell>
        </row>
        <row r="28">
          <cell r="EJ28">
            <v>0</v>
          </cell>
          <cell r="EK28">
            <v>4</v>
          </cell>
        </row>
        <row r="29">
          <cell r="EJ29">
            <v>0</v>
          </cell>
          <cell r="EK29">
            <v>3</v>
          </cell>
        </row>
        <row r="30">
          <cell r="EJ30">
            <v>0</v>
          </cell>
          <cell r="EK30">
            <v>37</v>
          </cell>
        </row>
        <row r="31">
          <cell r="EJ31">
            <v>0</v>
          </cell>
          <cell r="EK31">
            <v>5.25</v>
          </cell>
        </row>
        <row r="32">
          <cell r="EJ32">
            <v>0</v>
          </cell>
          <cell r="EK32">
            <v>12</v>
          </cell>
        </row>
        <row r="33">
          <cell r="EJ33">
            <v>0</v>
          </cell>
          <cell r="EK33">
            <v>2.1</v>
          </cell>
        </row>
        <row r="34">
          <cell r="EJ34">
            <v>0</v>
          </cell>
          <cell r="EK34">
            <v>32.75</v>
          </cell>
        </row>
        <row r="35">
          <cell r="EJ35">
            <v>0</v>
          </cell>
          <cell r="EK35">
            <v>27</v>
          </cell>
        </row>
        <row r="36">
          <cell r="EJ36">
            <v>0</v>
          </cell>
          <cell r="EK36">
            <v>6</v>
          </cell>
        </row>
        <row r="37">
          <cell r="EJ37">
            <v>0</v>
          </cell>
          <cell r="EK37">
            <v>15.125</v>
          </cell>
        </row>
        <row r="38">
          <cell r="EJ38">
            <v>0</v>
          </cell>
          <cell r="EK38">
            <v>2.25</v>
          </cell>
        </row>
        <row r="39">
          <cell r="EJ39">
            <v>0</v>
          </cell>
          <cell r="EK39">
            <v>8</v>
          </cell>
        </row>
        <row r="40">
          <cell r="EJ40">
            <v>0</v>
          </cell>
          <cell r="EK40">
            <v>14</v>
          </cell>
        </row>
        <row r="41">
          <cell r="EJ41">
            <v>0</v>
          </cell>
          <cell r="EK41">
            <v>3.5</v>
          </cell>
        </row>
        <row r="42">
          <cell r="EJ42">
            <v>0</v>
          </cell>
          <cell r="EK42">
            <v>16</v>
          </cell>
        </row>
        <row r="43">
          <cell r="EJ43">
            <v>0</v>
          </cell>
          <cell r="EK43">
            <v>481.57500000000005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3367-47FB-47D4-9CEA-4A51CE363637}">
  <sheetPr>
    <tabColor rgb="FF00B050"/>
    <pageSetUpPr fitToPage="1"/>
  </sheetPr>
  <dimension ref="A1:H51"/>
  <sheetViews>
    <sheetView tabSelected="1" view="pageLayout" zoomScale="110" zoomScaleNormal="100" zoomScalePageLayoutView="110" workbookViewId="0">
      <selection activeCell="C32" sqref="C32"/>
    </sheetView>
  </sheetViews>
  <sheetFormatPr defaultColWidth="9.109375" defaultRowHeight="13.2" x14ac:dyDescent="0.25"/>
  <cols>
    <col min="1" max="1" width="16.5546875" style="1" customWidth="1"/>
    <col min="2" max="2" width="11.109375" style="1" bestFit="1" customWidth="1"/>
    <col min="3" max="3" width="14.88671875" style="1" customWidth="1"/>
    <col min="4" max="4" width="16.5546875" style="1" customWidth="1"/>
    <col min="5" max="5" width="15.88671875" style="1" customWidth="1"/>
    <col min="6" max="6" width="17.33203125" style="1" customWidth="1"/>
    <col min="7" max="254" width="9.109375" style="1"/>
    <col min="255" max="255" width="16.5546875" style="1" customWidth="1"/>
    <col min="256" max="256" width="8.5546875" style="1" customWidth="1"/>
    <col min="257" max="257" width="8.88671875" style="1" customWidth="1"/>
    <col min="258" max="258" width="11.88671875" style="1" customWidth="1"/>
    <col min="259" max="259" width="13.33203125" style="1" customWidth="1"/>
    <col min="260" max="260" width="13.109375" style="1" customWidth="1"/>
    <col min="261" max="261" width="13.88671875" style="1" customWidth="1"/>
    <col min="262" max="510" width="9.109375" style="1"/>
    <col min="511" max="511" width="16.5546875" style="1" customWidth="1"/>
    <col min="512" max="512" width="8.5546875" style="1" customWidth="1"/>
    <col min="513" max="513" width="8.88671875" style="1" customWidth="1"/>
    <col min="514" max="514" width="11.88671875" style="1" customWidth="1"/>
    <col min="515" max="515" width="13.33203125" style="1" customWidth="1"/>
    <col min="516" max="516" width="13.109375" style="1" customWidth="1"/>
    <col min="517" max="517" width="13.88671875" style="1" customWidth="1"/>
    <col min="518" max="766" width="9.109375" style="1"/>
    <col min="767" max="767" width="16.5546875" style="1" customWidth="1"/>
    <col min="768" max="768" width="8.5546875" style="1" customWidth="1"/>
    <col min="769" max="769" width="8.88671875" style="1" customWidth="1"/>
    <col min="770" max="770" width="11.88671875" style="1" customWidth="1"/>
    <col min="771" max="771" width="13.33203125" style="1" customWidth="1"/>
    <col min="772" max="772" width="13.109375" style="1" customWidth="1"/>
    <col min="773" max="773" width="13.88671875" style="1" customWidth="1"/>
    <col min="774" max="1022" width="9.109375" style="1"/>
    <col min="1023" max="1023" width="16.5546875" style="1" customWidth="1"/>
    <col min="1024" max="1024" width="8.5546875" style="1" customWidth="1"/>
    <col min="1025" max="1025" width="8.88671875" style="1" customWidth="1"/>
    <col min="1026" max="1026" width="11.88671875" style="1" customWidth="1"/>
    <col min="1027" max="1027" width="13.33203125" style="1" customWidth="1"/>
    <col min="1028" max="1028" width="13.109375" style="1" customWidth="1"/>
    <col min="1029" max="1029" width="13.88671875" style="1" customWidth="1"/>
    <col min="1030" max="1278" width="9.109375" style="1"/>
    <col min="1279" max="1279" width="16.5546875" style="1" customWidth="1"/>
    <col min="1280" max="1280" width="8.5546875" style="1" customWidth="1"/>
    <col min="1281" max="1281" width="8.88671875" style="1" customWidth="1"/>
    <col min="1282" max="1282" width="11.88671875" style="1" customWidth="1"/>
    <col min="1283" max="1283" width="13.33203125" style="1" customWidth="1"/>
    <col min="1284" max="1284" width="13.109375" style="1" customWidth="1"/>
    <col min="1285" max="1285" width="13.88671875" style="1" customWidth="1"/>
    <col min="1286" max="1534" width="9.109375" style="1"/>
    <col min="1535" max="1535" width="16.5546875" style="1" customWidth="1"/>
    <col min="1536" max="1536" width="8.5546875" style="1" customWidth="1"/>
    <col min="1537" max="1537" width="8.88671875" style="1" customWidth="1"/>
    <col min="1538" max="1538" width="11.88671875" style="1" customWidth="1"/>
    <col min="1539" max="1539" width="13.33203125" style="1" customWidth="1"/>
    <col min="1540" max="1540" width="13.109375" style="1" customWidth="1"/>
    <col min="1541" max="1541" width="13.88671875" style="1" customWidth="1"/>
    <col min="1542" max="1790" width="9.109375" style="1"/>
    <col min="1791" max="1791" width="16.5546875" style="1" customWidth="1"/>
    <col min="1792" max="1792" width="8.5546875" style="1" customWidth="1"/>
    <col min="1793" max="1793" width="8.88671875" style="1" customWidth="1"/>
    <col min="1794" max="1794" width="11.88671875" style="1" customWidth="1"/>
    <col min="1795" max="1795" width="13.33203125" style="1" customWidth="1"/>
    <col min="1796" max="1796" width="13.109375" style="1" customWidth="1"/>
    <col min="1797" max="1797" width="13.88671875" style="1" customWidth="1"/>
    <col min="1798" max="2046" width="9.109375" style="1"/>
    <col min="2047" max="2047" width="16.5546875" style="1" customWidth="1"/>
    <col min="2048" max="2048" width="8.5546875" style="1" customWidth="1"/>
    <col min="2049" max="2049" width="8.88671875" style="1" customWidth="1"/>
    <col min="2050" max="2050" width="11.88671875" style="1" customWidth="1"/>
    <col min="2051" max="2051" width="13.33203125" style="1" customWidth="1"/>
    <col min="2052" max="2052" width="13.109375" style="1" customWidth="1"/>
    <col min="2053" max="2053" width="13.88671875" style="1" customWidth="1"/>
    <col min="2054" max="2302" width="9.109375" style="1"/>
    <col min="2303" max="2303" width="16.5546875" style="1" customWidth="1"/>
    <col min="2304" max="2304" width="8.5546875" style="1" customWidth="1"/>
    <col min="2305" max="2305" width="8.88671875" style="1" customWidth="1"/>
    <col min="2306" max="2306" width="11.88671875" style="1" customWidth="1"/>
    <col min="2307" max="2307" width="13.33203125" style="1" customWidth="1"/>
    <col min="2308" max="2308" width="13.109375" style="1" customWidth="1"/>
    <col min="2309" max="2309" width="13.88671875" style="1" customWidth="1"/>
    <col min="2310" max="2558" width="9.109375" style="1"/>
    <col min="2559" max="2559" width="16.5546875" style="1" customWidth="1"/>
    <col min="2560" max="2560" width="8.5546875" style="1" customWidth="1"/>
    <col min="2561" max="2561" width="8.88671875" style="1" customWidth="1"/>
    <col min="2562" max="2562" width="11.88671875" style="1" customWidth="1"/>
    <col min="2563" max="2563" width="13.33203125" style="1" customWidth="1"/>
    <col min="2564" max="2564" width="13.109375" style="1" customWidth="1"/>
    <col min="2565" max="2565" width="13.88671875" style="1" customWidth="1"/>
    <col min="2566" max="2814" width="9.109375" style="1"/>
    <col min="2815" max="2815" width="16.5546875" style="1" customWidth="1"/>
    <col min="2816" max="2816" width="8.5546875" style="1" customWidth="1"/>
    <col min="2817" max="2817" width="8.88671875" style="1" customWidth="1"/>
    <col min="2818" max="2818" width="11.88671875" style="1" customWidth="1"/>
    <col min="2819" max="2819" width="13.33203125" style="1" customWidth="1"/>
    <col min="2820" max="2820" width="13.109375" style="1" customWidth="1"/>
    <col min="2821" max="2821" width="13.88671875" style="1" customWidth="1"/>
    <col min="2822" max="3070" width="9.109375" style="1"/>
    <col min="3071" max="3071" width="16.5546875" style="1" customWidth="1"/>
    <col min="3072" max="3072" width="8.5546875" style="1" customWidth="1"/>
    <col min="3073" max="3073" width="8.88671875" style="1" customWidth="1"/>
    <col min="3074" max="3074" width="11.88671875" style="1" customWidth="1"/>
    <col min="3075" max="3075" width="13.33203125" style="1" customWidth="1"/>
    <col min="3076" max="3076" width="13.109375" style="1" customWidth="1"/>
    <col min="3077" max="3077" width="13.88671875" style="1" customWidth="1"/>
    <col min="3078" max="3326" width="9.109375" style="1"/>
    <col min="3327" max="3327" width="16.5546875" style="1" customWidth="1"/>
    <col min="3328" max="3328" width="8.5546875" style="1" customWidth="1"/>
    <col min="3329" max="3329" width="8.88671875" style="1" customWidth="1"/>
    <col min="3330" max="3330" width="11.88671875" style="1" customWidth="1"/>
    <col min="3331" max="3331" width="13.33203125" style="1" customWidth="1"/>
    <col min="3332" max="3332" width="13.109375" style="1" customWidth="1"/>
    <col min="3333" max="3333" width="13.88671875" style="1" customWidth="1"/>
    <col min="3334" max="3582" width="9.109375" style="1"/>
    <col min="3583" max="3583" width="16.5546875" style="1" customWidth="1"/>
    <col min="3584" max="3584" width="8.5546875" style="1" customWidth="1"/>
    <col min="3585" max="3585" width="8.88671875" style="1" customWidth="1"/>
    <col min="3586" max="3586" width="11.88671875" style="1" customWidth="1"/>
    <col min="3587" max="3587" width="13.33203125" style="1" customWidth="1"/>
    <col min="3588" max="3588" width="13.109375" style="1" customWidth="1"/>
    <col min="3589" max="3589" width="13.88671875" style="1" customWidth="1"/>
    <col min="3590" max="3838" width="9.109375" style="1"/>
    <col min="3839" max="3839" width="16.5546875" style="1" customWidth="1"/>
    <col min="3840" max="3840" width="8.5546875" style="1" customWidth="1"/>
    <col min="3841" max="3841" width="8.88671875" style="1" customWidth="1"/>
    <col min="3842" max="3842" width="11.88671875" style="1" customWidth="1"/>
    <col min="3843" max="3843" width="13.33203125" style="1" customWidth="1"/>
    <col min="3844" max="3844" width="13.109375" style="1" customWidth="1"/>
    <col min="3845" max="3845" width="13.88671875" style="1" customWidth="1"/>
    <col min="3846" max="4094" width="9.109375" style="1"/>
    <col min="4095" max="4095" width="16.5546875" style="1" customWidth="1"/>
    <col min="4096" max="4096" width="8.5546875" style="1" customWidth="1"/>
    <col min="4097" max="4097" width="8.88671875" style="1" customWidth="1"/>
    <col min="4098" max="4098" width="11.88671875" style="1" customWidth="1"/>
    <col min="4099" max="4099" width="13.33203125" style="1" customWidth="1"/>
    <col min="4100" max="4100" width="13.109375" style="1" customWidth="1"/>
    <col min="4101" max="4101" width="13.88671875" style="1" customWidth="1"/>
    <col min="4102" max="4350" width="9.109375" style="1"/>
    <col min="4351" max="4351" width="16.5546875" style="1" customWidth="1"/>
    <col min="4352" max="4352" width="8.5546875" style="1" customWidth="1"/>
    <col min="4353" max="4353" width="8.88671875" style="1" customWidth="1"/>
    <col min="4354" max="4354" width="11.88671875" style="1" customWidth="1"/>
    <col min="4355" max="4355" width="13.33203125" style="1" customWidth="1"/>
    <col min="4356" max="4356" width="13.109375" style="1" customWidth="1"/>
    <col min="4357" max="4357" width="13.88671875" style="1" customWidth="1"/>
    <col min="4358" max="4606" width="9.109375" style="1"/>
    <col min="4607" max="4607" width="16.5546875" style="1" customWidth="1"/>
    <col min="4608" max="4608" width="8.5546875" style="1" customWidth="1"/>
    <col min="4609" max="4609" width="8.88671875" style="1" customWidth="1"/>
    <col min="4610" max="4610" width="11.88671875" style="1" customWidth="1"/>
    <col min="4611" max="4611" width="13.33203125" style="1" customWidth="1"/>
    <col min="4612" max="4612" width="13.109375" style="1" customWidth="1"/>
    <col min="4613" max="4613" width="13.88671875" style="1" customWidth="1"/>
    <col min="4614" max="4862" width="9.109375" style="1"/>
    <col min="4863" max="4863" width="16.5546875" style="1" customWidth="1"/>
    <col min="4864" max="4864" width="8.5546875" style="1" customWidth="1"/>
    <col min="4865" max="4865" width="8.88671875" style="1" customWidth="1"/>
    <col min="4866" max="4866" width="11.88671875" style="1" customWidth="1"/>
    <col min="4867" max="4867" width="13.33203125" style="1" customWidth="1"/>
    <col min="4868" max="4868" width="13.109375" style="1" customWidth="1"/>
    <col min="4869" max="4869" width="13.88671875" style="1" customWidth="1"/>
    <col min="4870" max="5118" width="9.109375" style="1"/>
    <col min="5119" max="5119" width="16.5546875" style="1" customWidth="1"/>
    <col min="5120" max="5120" width="8.5546875" style="1" customWidth="1"/>
    <col min="5121" max="5121" width="8.88671875" style="1" customWidth="1"/>
    <col min="5122" max="5122" width="11.88671875" style="1" customWidth="1"/>
    <col min="5123" max="5123" width="13.33203125" style="1" customWidth="1"/>
    <col min="5124" max="5124" width="13.109375" style="1" customWidth="1"/>
    <col min="5125" max="5125" width="13.88671875" style="1" customWidth="1"/>
    <col min="5126" max="5374" width="9.109375" style="1"/>
    <col min="5375" max="5375" width="16.5546875" style="1" customWidth="1"/>
    <col min="5376" max="5376" width="8.5546875" style="1" customWidth="1"/>
    <col min="5377" max="5377" width="8.88671875" style="1" customWidth="1"/>
    <col min="5378" max="5378" width="11.88671875" style="1" customWidth="1"/>
    <col min="5379" max="5379" width="13.33203125" style="1" customWidth="1"/>
    <col min="5380" max="5380" width="13.109375" style="1" customWidth="1"/>
    <col min="5381" max="5381" width="13.88671875" style="1" customWidth="1"/>
    <col min="5382" max="5630" width="9.109375" style="1"/>
    <col min="5631" max="5631" width="16.5546875" style="1" customWidth="1"/>
    <col min="5632" max="5632" width="8.5546875" style="1" customWidth="1"/>
    <col min="5633" max="5633" width="8.88671875" style="1" customWidth="1"/>
    <col min="5634" max="5634" width="11.88671875" style="1" customWidth="1"/>
    <col min="5635" max="5635" width="13.33203125" style="1" customWidth="1"/>
    <col min="5636" max="5636" width="13.109375" style="1" customWidth="1"/>
    <col min="5637" max="5637" width="13.88671875" style="1" customWidth="1"/>
    <col min="5638" max="5886" width="9.109375" style="1"/>
    <col min="5887" max="5887" width="16.5546875" style="1" customWidth="1"/>
    <col min="5888" max="5888" width="8.5546875" style="1" customWidth="1"/>
    <col min="5889" max="5889" width="8.88671875" style="1" customWidth="1"/>
    <col min="5890" max="5890" width="11.88671875" style="1" customWidth="1"/>
    <col min="5891" max="5891" width="13.33203125" style="1" customWidth="1"/>
    <col min="5892" max="5892" width="13.109375" style="1" customWidth="1"/>
    <col min="5893" max="5893" width="13.88671875" style="1" customWidth="1"/>
    <col min="5894" max="6142" width="9.109375" style="1"/>
    <col min="6143" max="6143" width="16.5546875" style="1" customWidth="1"/>
    <col min="6144" max="6144" width="8.5546875" style="1" customWidth="1"/>
    <col min="6145" max="6145" width="8.88671875" style="1" customWidth="1"/>
    <col min="6146" max="6146" width="11.88671875" style="1" customWidth="1"/>
    <col min="6147" max="6147" width="13.33203125" style="1" customWidth="1"/>
    <col min="6148" max="6148" width="13.109375" style="1" customWidth="1"/>
    <col min="6149" max="6149" width="13.88671875" style="1" customWidth="1"/>
    <col min="6150" max="6398" width="9.109375" style="1"/>
    <col min="6399" max="6399" width="16.5546875" style="1" customWidth="1"/>
    <col min="6400" max="6400" width="8.5546875" style="1" customWidth="1"/>
    <col min="6401" max="6401" width="8.88671875" style="1" customWidth="1"/>
    <col min="6402" max="6402" width="11.88671875" style="1" customWidth="1"/>
    <col min="6403" max="6403" width="13.33203125" style="1" customWidth="1"/>
    <col min="6404" max="6404" width="13.109375" style="1" customWidth="1"/>
    <col min="6405" max="6405" width="13.88671875" style="1" customWidth="1"/>
    <col min="6406" max="6654" width="9.109375" style="1"/>
    <col min="6655" max="6655" width="16.5546875" style="1" customWidth="1"/>
    <col min="6656" max="6656" width="8.5546875" style="1" customWidth="1"/>
    <col min="6657" max="6657" width="8.88671875" style="1" customWidth="1"/>
    <col min="6658" max="6658" width="11.88671875" style="1" customWidth="1"/>
    <col min="6659" max="6659" width="13.33203125" style="1" customWidth="1"/>
    <col min="6660" max="6660" width="13.109375" style="1" customWidth="1"/>
    <col min="6661" max="6661" width="13.88671875" style="1" customWidth="1"/>
    <col min="6662" max="6910" width="9.109375" style="1"/>
    <col min="6911" max="6911" width="16.5546875" style="1" customWidth="1"/>
    <col min="6912" max="6912" width="8.5546875" style="1" customWidth="1"/>
    <col min="6913" max="6913" width="8.88671875" style="1" customWidth="1"/>
    <col min="6914" max="6914" width="11.88671875" style="1" customWidth="1"/>
    <col min="6915" max="6915" width="13.33203125" style="1" customWidth="1"/>
    <col min="6916" max="6916" width="13.109375" style="1" customWidth="1"/>
    <col min="6917" max="6917" width="13.88671875" style="1" customWidth="1"/>
    <col min="6918" max="7166" width="9.109375" style="1"/>
    <col min="7167" max="7167" width="16.5546875" style="1" customWidth="1"/>
    <col min="7168" max="7168" width="8.5546875" style="1" customWidth="1"/>
    <col min="7169" max="7169" width="8.88671875" style="1" customWidth="1"/>
    <col min="7170" max="7170" width="11.88671875" style="1" customWidth="1"/>
    <col min="7171" max="7171" width="13.33203125" style="1" customWidth="1"/>
    <col min="7172" max="7172" width="13.109375" style="1" customWidth="1"/>
    <col min="7173" max="7173" width="13.88671875" style="1" customWidth="1"/>
    <col min="7174" max="7422" width="9.109375" style="1"/>
    <col min="7423" max="7423" width="16.5546875" style="1" customWidth="1"/>
    <col min="7424" max="7424" width="8.5546875" style="1" customWidth="1"/>
    <col min="7425" max="7425" width="8.88671875" style="1" customWidth="1"/>
    <col min="7426" max="7426" width="11.88671875" style="1" customWidth="1"/>
    <col min="7427" max="7427" width="13.33203125" style="1" customWidth="1"/>
    <col min="7428" max="7428" width="13.109375" style="1" customWidth="1"/>
    <col min="7429" max="7429" width="13.88671875" style="1" customWidth="1"/>
    <col min="7430" max="7678" width="9.109375" style="1"/>
    <col min="7679" max="7679" width="16.5546875" style="1" customWidth="1"/>
    <col min="7680" max="7680" width="8.5546875" style="1" customWidth="1"/>
    <col min="7681" max="7681" width="8.88671875" style="1" customWidth="1"/>
    <col min="7682" max="7682" width="11.88671875" style="1" customWidth="1"/>
    <col min="7683" max="7683" width="13.33203125" style="1" customWidth="1"/>
    <col min="7684" max="7684" width="13.109375" style="1" customWidth="1"/>
    <col min="7685" max="7685" width="13.88671875" style="1" customWidth="1"/>
    <col min="7686" max="7934" width="9.109375" style="1"/>
    <col min="7935" max="7935" width="16.5546875" style="1" customWidth="1"/>
    <col min="7936" max="7936" width="8.5546875" style="1" customWidth="1"/>
    <col min="7937" max="7937" width="8.88671875" style="1" customWidth="1"/>
    <col min="7938" max="7938" width="11.88671875" style="1" customWidth="1"/>
    <col min="7939" max="7939" width="13.33203125" style="1" customWidth="1"/>
    <col min="7940" max="7940" width="13.109375" style="1" customWidth="1"/>
    <col min="7941" max="7941" width="13.88671875" style="1" customWidth="1"/>
    <col min="7942" max="8190" width="9.109375" style="1"/>
    <col min="8191" max="8191" width="16.5546875" style="1" customWidth="1"/>
    <col min="8192" max="8192" width="8.5546875" style="1" customWidth="1"/>
    <col min="8193" max="8193" width="8.88671875" style="1" customWidth="1"/>
    <col min="8194" max="8194" width="11.88671875" style="1" customWidth="1"/>
    <col min="8195" max="8195" width="13.33203125" style="1" customWidth="1"/>
    <col min="8196" max="8196" width="13.109375" style="1" customWidth="1"/>
    <col min="8197" max="8197" width="13.88671875" style="1" customWidth="1"/>
    <col min="8198" max="8446" width="9.109375" style="1"/>
    <col min="8447" max="8447" width="16.5546875" style="1" customWidth="1"/>
    <col min="8448" max="8448" width="8.5546875" style="1" customWidth="1"/>
    <col min="8449" max="8449" width="8.88671875" style="1" customWidth="1"/>
    <col min="8450" max="8450" width="11.88671875" style="1" customWidth="1"/>
    <col min="8451" max="8451" width="13.33203125" style="1" customWidth="1"/>
    <col min="8452" max="8452" width="13.109375" style="1" customWidth="1"/>
    <col min="8453" max="8453" width="13.88671875" style="1" customWidth="1"/>
    <col min="8454" max="8702" width="9.109375" style="1"/>
    <col min="8703" max="8703" width="16.5546875" style="1" customWidth="1"/>
    <col min="8704" max="8704" width="8.5546875" style="1" customWidth="1"/>
    <col min="8705" max="8705" width="8.88671875" style="1" customWidth="1"/>
    <col min="8706" max="8706" width="11.88671875" style="1" customWidth="1"/>
    <col min="8707" max="8707" width="13.33203125" style="1" customWidth="1"/>
    <col min="8708" max="8708" width="13.109375" style="1" customWidth="1"/>
    <col min="8709" max="8709" width="13.88671875" style="1" customWidth="1"/>
    <col min="8710" max="8958" width="9.109375" style="1"/>
    <col min="8959" max="8959" width="16.5546875" style="1" customWidth="1"/>
    <col min="8960" max="8960" width="8.5546875" style="1" customWidth="1"/>
    <col min="8961" max="8961" width="8.88671875" style="1" customWidth="1"/>
    <col min="8962" max="8962" width="11.88671875" style="1" customWidth="1"/>
    <col min="8963" max="8963" width="13.33203125" style="1" customWidth="1"/>
    <col min="8964" max="8964" width="13.109375" style="1" customWidth="1"/>
    <col min="8965" max="8965" width="13.88671875" style="1" customWidth="1"/>
    <col min="8966" max="9214" width="9.109375" style="1"/>
    <col min="9215" max="9215" width="16.5546875" style="1" customWidth="1"/>
    <col min="9216" max="9216" width="8.5546875" style="1" customWidth="1"/>
    <col min="9217" max="9217" width="8.88671875" style="1" customWidth="1"/>
    <col min="9218" max="9218" width="11.88671875" style="1" customWidth="1"/>
    <col min="9219" max="9219" width="13.33203125" style="1" customWidth="1"/>
    <col min="9220" max="9220" width="13.109375" style="1" customWidth="1"/>
    <col min="9221" max="9221" width="13.88671875" style="1" customWidth="1"/>
    <col min="9222" max="9470" width="9.109375" style="1"/>
    <col min="9471" max="9471" width="16.5546875" style="1" customWidth="1"/>
    <col min="9472" max="9472" width="8.5546875" style="1" customWidth="1"/>
    <col min="9473" max="9473" width="8.88671875" style="1" customWidth="1"/>
    <col min="9474" max="9474" width="11.88671875" style="1" customWidth="1"/>
    <col min="9475" max="9475" width="13.33203125" style="1" customWidth="1"/>
    <col min="9476" max="9476" width="13.109375" style="1" customWidth="1"/>
    <col min="9477" max="9477" width="13.88671875" style="1" customWidth="1"/>
    <col min="9478" max="9726" width="9.109375" style="1"/>
    <col min="9727" max="9727" width="16.5546875" style="1" customWidth="1"/>
    <col min="9728" max="9728" width="8.5546875" style="1" customWidth="1"/>
    <col min="9729" max="9729" width="8.88671875" style="1" customWidth="1"/>
    <col min="9730" max="9730" width="11.88671875" style="1" customWidth="1"/>
    <col min="9731" max="9731" width="13.33203125" style="1" customWidth="1"/>
    <col min="9732" max="9732" width="13.109375" style="1" customWidth="1"/>
    <col min="9733" max="9733" width="13.88671875" style="1" customWidth="1"/>
    <col min="9734" max="9982" width="9.109375" style="1"/>
    <col min="9983" max="9983" width="16.5546875" style="1" customWidth="1"/>
    <col min="9984" max="9984" width="8.5546875" style="1" customWidth="1"/>
    <col min="9985" max="9985" width="8.88671875" style="1" customWidth="1"/>
    <col min="9986" max="9986" width="11.88671875" style="1" customWidth="1"/>
    <col min="9987" max="9987" width="13.33203125" style="1" customWidth="1"/>
    <col min="9988" max="9988" width="13.109375" style="1" customWidth="1"/>
    <col min="9989" max="9989" width="13.88671875" style="1" customWidth="1"/>
    <col min="9990" max="10238" width="9.109375" style="1"/>
    <col min="10239" max="10239" width="16.5546875" style="1" customWidth="1"/>
    <col min="10240" max="10240" width="8.5546875" style="1" customWidth="1"/>
    <col min="10241" max="10241" width="8.88671875" style="1" customWidth="1"/>
    <col min="10242" max="10242" width="11.88671875" style="1" customWidth="1"/>
    <col min="10243" max="10243" width="13.33203125" style="1" customWidth="1"/>
    <col min="10244" max="10244" width="13.109375" style="1" customWidth="1"/>
    <col min="10245" max="10245" width="13.88671875" style="1" customWidth="1"/>
    <col min="10246" max="10494" width="9.109375" style="1"/>
    <col min="10495" max="10495" width="16.5546875" style="1" customWidth="1"/>
    <col min="10496" max="10496" width="8.5546875" style="1" customWidth="1"/>
    <col min="10497" max="10497" width="8.88671875" style="1" customWidth="1"/>
    <col min="10498" max="10498" width="11.88671875" style="1" customWidth="1"/>
    <col min="10499" max="10499" width="13.33203125" style="1" customWidth="1"/>
    <col min="10500" max="10500" width="13.109375" style="1" customWidth="1"/>
    <col min="10501" max="10501" width="13.88671875" style="1" customWidth="1"/>
    <col min="10502" max="10750" width="9.109375" style="1"/>
    <col min="10751" max="10751" width="16.5546875" style="1" customWidth="1"/>
    <col min="10752" max="10752" width="8.5546875" style="1" customWidth="1"/>
    <col min="10753" max="10753" width="8.88671875" style="1" customWidth="1"/>
    <col min="10754" max="10754" width="11.88671875" style="1" customWidth="1"/>
    <col min="10755" max="10755" width="13.33203125" style="1" customWidth="1"/>
    <col min="10756" max="10756" width="13.109375" style="1" customWidth="1"/>
    <col min="10757" max="10757" width="13.88671875" style="1" customWidth="1"/>
    <col min="10758" max="11006" width="9.109375" style="1"/>
    <col min="11007" max="11007" width="16.5546875" style="1" customWidth="1"/>
    <col min="11008" max="11008" width="8.5546875" style="1" customWidth="1"/>
    <col min="11009" max="11009" width="8.88671875" style="1" customWidth="1"/>
    <col min="11010" max="11010" width="11.88671875" style="1" customWidth="1"/>
    <col min="11011" max="11011" width="13.33203125" style="1" customWidth="1"/>
    <col min="11012" max="11012" width="13.109375" style="1" customWidth="1"/>
    <col min="11013" max="11013" width="13.88671875" style="1" customWidth="1"/>
    <col min="11014" max="11262" width="9.109375" style="1"/>
    <col min="11263" max="11263" width="16.5546875" style="1" customWidth="1"/>
    <col min="11264" max="11264" width="8.5546875" style="1" customWidth="1"/>
    <col min="11265" max="11265" width="8.88671875" style="1" customWidth="1"/>
    <col min="11266" max="11266" width="11.88671875" style="1" customWidth="1"/>
    <col min="11267" max="11267" width="13.33203125" style="1" customWidth="1"/>
    <col min="11268" max="11268" width="13.109375" style="1" customWidth="1"/>
    <col min="11269" max="11269" width="13.88671875" style="1" customWidth="1"/>
    <col min="11270" max="11518" width="9.109375" style="1"/>
    <col min="11519" max="11519" width="16.5546875" style="1" customWidth="1"/>
    <col min="11520" max="11520" width="8.5546875" style="1" customWidth="1"/>
    <col min="11521" max="11521" width="8.88671875" style="1" customWidth="1"/>
    <col min="11522" max="11522" width="11.88671875" style="1" customWidth="1"/>
    <col min="11523" max="11523" width="13.33203125" style="1" customWidth="1"/>
    <col min="11524" max="11524" width="13.109375" style="1" customWidth="1"/>
    <col min="11525" max="11525" width="13.88671875" style="1" customWidth="1"/>
    <col min="11526" max="11774" width="9.109375" style="1"/>
    <col min="11775" max="11775" width="16.5546875" style="1" customWidth="1"/>
    <col min="11776" max="11776" width="8.5546875" style="1" customWidth="1"/>
    <col min="11777" max="11777" width="8.88671875" style="1" customWidth="1"/>
    <col min="11778" max="11778" width="11.88671875" style="1" customWidth="1"/>
    <col min="11779" max="11779" width="13.33203125" style="1" customWidth="1"/>
    <col min="11780" max="11780" width="13.109375" style="1" customWidth="1"/>
    <col min="11781" max="11781" width="13.88671875" style="1" customWidth="1"/>
    <col min="11782" max="12030" width="9.109375" style="1"/>
    <col min="12031" max="12031" width="16.5546875" style="1" customWidth="1"/>
    <col min="12032" max="12032" width="8.5546875" style="1" customWidth="1"/>
    <col min="12033" max="12033" width="8.88671875" style="1" customWidth="1"/>
    <col min="12034" max="12034" width="11.88671875" style="1" customWidth="1"/>
    <col min="12035" max="12035" width="13.33203125" style="1" customWidth="1"/>
    <col min="12036" max="12036" width="13.109375" style="1" customWidth="1"/>
    <col min="12037" max="12037" width="13.88671875" style="1" customWidth="1"/>
    <col min="12038" max="12286" width="9.109375" style="1"/>
    <col min="12287" max="12287" width="16.5546875" style="1" customWidth="1"/>
    <col min="12288" max="12288" width="8.5546875" style="1" customWidth="1"/>
    <col min="12289" max="12289" width="8.88671875" style="1" customWidth="1"/>
    <col min="12290" max="12290" width="11.88671875" style="1" customWidth="1"/>
    <col min="12291" max="12291" width="13.33203125" style="1" customWidth="1"/>
    <col min="12292" max="12292" width="13.109375" style="1" customWidth="1"/>
    <col min="12293" max="12293" width="13.88671875" style="1" customWidth="1"/>
    <col min="12294" max="12542" width="9.109375" style="1"/>
    <col min="12543" max="12543" width="16.5546875" style="1" customWidth="1"/>
    <col min="12544" max="12544" width="8.5546875" style="1" customWidth="1"/>
    <col min="12545" max="12545" width="8.88671875" style="1" customWidth="1"/>
    <col min="12546" max="12546" width="11.88671875" style="1" customWidth="1"/>
    <col min="12547" max="12547" width="13.33203125" style="1" customWidth="1"/>
    <col min="12548" max="12548" width="13.109375" style="1" customWidth="1"/>
    <col min="12549" max="12549" width="13.88671875" style="1" customWidth="1"/>
    <col min="12550" max="12798" width="9.109375" style="1"/>
    <col min="12799" max="12799" width="16.5546875" style="1" customWidth="1"/>
    <col min="12800" max="12800" width="8.5546875" style="1" customWidth="1"/>
    <col min="12801" max="12801" width="8.88671875" style="1" customWidth="1"/>
    <col min="12802" max="12802" width="11.88671875" style="1" customWidth="1"/>
    <col min="12803" max="12803" width="13.33203125" style="1" customWidth="1"/>
    <col min="12804" max="12804" width="13.109375" style="1" customWidth="1"/>
    <col min="12805" max="12805" width="13.88671875" style="1" customWidth="1"/>
    <col min="12806" max="13054" width="9.109375" style="1"/>
    <col min="13055" max="13055" width="16.5546875" style="1" customWidth="1"/>
    <col min="13056" max="13056" width="8.5546875" style="1" customWidth="1"/>
    <col min="13057" max="13057" width="8.88671875" style="1" customWidth="1"/>
    <col min="13058" max="13058" width="11.88671875" style="1" customWidth="1"/>
    <col min="13059" max="13059" width="13.33203125" style="1" customWidth="1"/>
    <col min="13060" max="13060" width="13.109375" style="1" customWidth="1"/>
    <col min="13061" max="13061" width="13.88671875" style="1" customWidth="1"/>
    <col min="13062" max="13310" width="9.109375" style="1"/>
    <col min="13311" max="13311" width="16.5546875" style="1" customWidth="1"/>
    <col min="13312" max="13312" width="8.5546875" style="1" customWidth="1"/>
    <col min="13313" max="13313" width="8.88671875" style="1" customWidth="1"/>
    <col min="13314" max="13314" width="11.88671875" style="1" customWidth="1"/>
    <col min="13315" max="13315" width="13.33203125" style="1" customWidth="1"/>
    <col min="13316" max="13316" width="13.109375" style="1" customWidth="1"/>
    <col min="13317" max="13317" width="13.88671875" style="1" customWidth="1"/>
    <col min="13318" max="13566" width="9.109375" style="1"/>
    <col min="13567" max="13567" width="16.5546875" style="1" customWidth="1"/>
    <col min="13568" max="13568" width="8.5546875" style="1" customWidth="1"/>
    <col min="13569" max="13569" width="8.88671875" style="1" customWidth="1"/>
    <col min="13570" max="13570" width="11.88671875" style="1" customWidth="1"/>
    <col min="13571" max="13571" width="13.33203125" style="1" customWidth="1"/>
    <col min="13572" max="13572" width="13.109375" style="1" customWidth="1"/>
    <col min="13573" max="13573" width="13.88671875" style="1" customWidth="1"/>
    <col min="13574" max="13822" width="9.109375" style="1"/>
    <col min="13823" max="13823" width="16.5546875" style="1" customWidth="1"/>
    <col min="13824" max="13824" width="8.5546875" style="1" customWidth="1"/>
    <col min="13825" max="13825" width="8.88671875" style="1" customWidth="1"/>
    <col min="13826" max="13826" width="11.88671875" style="1" customWidth="1"/>
    <col min="13827" max="13827" width="13.33203125" style="1" customWidth="1"/>
    <col min="13828" max="13828" width="13.109375" style="1" customWidth="1"/>
    <col min="13829" max="13829" width="13.88671875" style="1" customWidth="1"/>
    <col min="13830" max="14078" width="9.109375" style="1"/>
    <col min="14079" max="14079" width="16.5546875" style="1" customWidth="1"/>
    <col min="14080" max="14080" width="8.5546875" style="1" customWidth="1"/>
    <col min="14081" max="14081" width="8.88671875" style="1" customWidth="1"/>
    <col min="14082" max="14082" width="11.88671875" style="1" customWidth="1"/>
    <col min="14083" max="14083" width="13.33203125" style="1" customWidth="1"/>
    <col min="14084" max="14084" width="13.109375" style="1" customWidth="1"/>
    <col min="14085" max="14085" width="13.88671875" style="1" customWidth="1"/>
    <col min="14086" max="14334" width="9.109375" style="1"/>
    <col min="14335" max="14335" width="16.5546875" style="1" customWidth="1"/>
    <col min="14336" max="14336" width="8.5546875" style="1" customWidth="1"/>
    <col min="14337" max="14337" width="8.88671875" style="1" customWidth="1"/>
    <col min="14338" max="14338" width="11.88671875" style="1" customWidth="1"/>
    <col min="14339" max="14339" width="13.33203125" style="1" customWidth="1"/>
    <col min="14340" max="14340" width="13.109375" style="1" customWidth="1"/>
    <col min="14341" max="14341" width="13.88671875" style="1" customWidth="1"/>
    <col min="14342" max="14590" width="9.109375" style="1"/>
    <col min="14591" max="14591" width="16.5546875" style="1" customWidth="1"/>
    <col min="14592" max="14592" width="8.5546875" style="1" customWidth="1"/>
    <col min="14593" max="14593" width="8.88671875" style="1" customWidth="1"/>
    <col min="14594" max="14594" width="11.88671875" style="1" customWidth="1"/>
    <col min="14595" max="14595" width="13.33203125" style="1" customWidth="1"/>
    <col min="14596" max="14596" width="13.109375" style="1" customWidth="1"/>
    <col min="14597" max="14597" width="13.88671875" style="1" customWidth="1"/>
    <col min="14598" max="14846" width="9.109375" style="1"/>
    <col min="14847" max="14847" width="16.5546875" style="1" customWidth="1"/>
    <col min="14848" max="14848" width="8.5546875" style="1" customWidth="1"/>
    <col min="14849" max="14849" width="8.88671875" style="1" customWidth="1"/>
    <col min="14850" max="14850" width="11.88671875" style="1" customWidth="1"/>
    <col min="14851" max="14851" width="13.33203125" style="1" customWidth="1"/>
    <col min="14852" max="14852" width="13.109375" style="1" customWidth="1"/>
    <col min="14853" max="14853" width="13.88671875" style="1" customWidth="1"/>
    <col min="14854" max="15102" width="9.109375" style="1"/>
    <col min="15103" max="15103" width="16.5546875" style="1" customWidth="1"/>
    <col min="15104" max="15104" width="8.5546875" style="1" customWidth="1"/>
    <col min="15105" max="15105" width="8.88671875" style="1" customWidth="1"/>
    <col min="15106" max="15106" width="11.88671875" style="1" customWidth="1"/>
    <col min="15107" max="15107" width="13.33203125" style="1" customWidth="1"/>
    <col min="15108" max="15108" width="13.109375" style="1" customWidth="1"/>
    <col min="15109" max="15109" width="13.88671875" style="1" customWidth="1"/>
    <col min="15110" max="15358" width="9.109375" style="1"/>
    <col min="15359" max="15359" width="16.5546875" style="1" customWidth="1"/>
    <col min="15360" max="15360" width="8.5546875" style="1" customWidth="1"/>
    <col min="15361" max="15361" width="8.88671875" style="1" customWidth="1"/>
    <col min="15362" max="15362" width="11.88671875" style="1" customWidth="1"/>
    <col min="15363" max="15363" width="13.33203125" style="1" customWidth="1"/>
    <col min="15364" max="15364" width="13.109375" style="1" customWidth="1"/>
    <col min="15365" max="15365" width="13.88671875" style="1" customWidth="1"/>
    <col min="15366" max="15614" width="9.109375" style="1"/>
    <col min="15615" max="15615" width="16.5546875" style="1" customWidth="1"/>
    <col min="15616" max="15616" width="8.5546875" style="1" customWidth="1"/>
    <col min="15617" max="15617" width="8.88671875" style="1" customWidth="1"/>
    <col min="15618" max="15618" width="11.88671875" style="1" customWidth="1"/>
    <col min="15619" max="15619" width="13.33203125" style="1" customWidth="1"/>
    <col min="15620" max="15620" width="13.109375" style="1" customWidth="1"/>
    <col min="15621" max="15621" width="13.88671875" style="1" customWidth="1"/>
    <col min="15622" max="15870" width="9.109375" style="1"/>
    <col min="15871" max="15871" width="16.5546875" style="1" customWidth="1"/>
    <col min="15872" max="15872" width="8.5546875" style="1" customWidth="1"/>
    <col min="15873" max="15873" width="8.88671875" style="1" customWidth="1"/>
    <col min="15874" max="15874" width="11.88671875" style="1" customWidth="1"/>
    <col min="15875" max="15875" width="13.33203125" style="1" customWidth="1"/>
    <col min="15876" max="15876" width="13.109375" style="1" customWidth="1"/>
    <col min="15877" max="15877" width="13.88671875" style="1" customWidth="1"/>
    <col min="15878" max="16126" width="9.109375" style="1"/>
    <col min="16127" max="16127" width="16.5546875" style="1" customWidth="1"/>
    <col min="16128" max="16128" width="8.5546875" style="1" customWidth="1"/>
    <col min="16129" max="16129" width="8.88671875" style="1" customWidth="1"/>
    <col min="16130" max="16130" width="11.88671875" style="1" customWidth="1"/>
    <col min="16131" max="16131" width="13.33203125" style="1" customWidth="1"/>
    <col min="16132" max="16132" width="13.109375" style="1" customWidth="1"/>
    <col min="16133" max="16133" width="13.88671875" style="1" customWidth="1"/>
    <col min="16134" max="16384" width="9.109375" style="1"/>
  </cols>
  <sheetData>
    <row r="1" spans="1:6" ht="15.6" x14ac:dyDescent="0.3">
      <c r="A1" s="23"/>
      <c r="B1" s="23"/>
      <c r="C1" s="24" t="s">
        <v>0</v>
      </c>
      <c r="D1" s="25" t="s">
        <v>1</v>
      </c>
      <c r="E1" s="24" t="s">
        <v>2</v>
      </c>
      <c r="F1" s="24" t="s">
        <v>3</v>
      </c>
    </row>
    <row r="2" spans="1:6" ht="15.6" x14ac:dyDescent="0.3">
      <c r="A2" s="26"/>
      <c r="B2" s="26" t="s">
        <v>4</v>
      </c>
      <c r="C2" s="27" t="s">
        <v>5</v>
      </c>
      <c r="D2" s="28" t="s">
        <v>6</v>
      </c>
      <c r="E2" s="26" t="s">
        <v>7</v>
      </c>
      <c r="F2" s="27" t="s">
        <v>8</v>
      </c>
    </row>
    <row r="3" spans="1:6" ht="16.5" customHeight="1" thickBot="1" x14ac:dyDescent="0.35">
      <c r="A3" s="29" t="s">
        <v>9</v>
      </c>
      <c r="B3" s="29" t="s">
        <v>10</v>
      </c>
      <c r="C3" s="29" t="s">
        <v>11</v>
      </c>
      <c r="D3" s="29" t="s">
        <v>12</v>
      </c>
      <c r="E3" s="29" t="s">
        <v>13</v>
      </c>
      <c r="F3" s="29" t="s">
        <v>14</v>
      </c>
    </row>
    <row r="4" spans="1:6" x14ac:dyDescent="0.25">
      <c r="A4" s="2" t="s">
        <v>15</v>
      </c>
      <c r="B4" s="3">
        <f>'[1]Other Source Input'!B13</f>
        <v>4</v>
      </c>
      <c r="C4" s="4">
        <f>'[1]Progress Report Input'!EK13-'[1]Progress Report Input'!EJ13</f>
        <v>1</v>
      </c>
      <c r="D4" s="5">
        <f>'[1]Other Source Input'!E13</f>
        <v>8873</v>
      </c>
      <c r="E4" s="6">
        <f>IF((D4/C4)&lt;D4,D4/C4, D4)</f>
        <v>8873</v>
      </c>
      <c r="F4" s="5">
        <f>SUM(E4/B4)</f>
        <v>2218.25</v>
      </c>
    </row>
    <row r="5" spans="1:6" x14ac:dyDescent="0.25">
      <c r="A5" s="7" t="s">
        <v>16</v>
      </c>
      <c r="B5" s="8">
        <f>'[1]Other Source Input'!B41</f>
        <v>6</v>
      </c>
      <c r="C5" s="9">
        <f>'[1]Progress Report Input'!EK41-'[1]Progress Report Input'!EJ41</f>
        <v>3.5</v>
      </c>
      <c r="D5" s="10">
        <f>'[1]Other Source Input'!E41</f>
        <v>35061</v>
      </c>
      <c r="E5" s="11">
        <f>IF((D5/C5)&lt;D5,D5/C5, D5)</f>
        <v>10017.428571428571</v>
      </c>
      <c r="F5" s="12">
        <f>SUM(E5/B5)</f>
        <v>1669.5714285714284</v>
      </c>
    </row>
    <row r="6" spans="1:6" x14ac:dyDescent="0.25">
      <c r="A6" s="7" t="s">
        <v>17</v>
      </c>
      <c r="B6" s="8">
        <f>'[1]Other Source Input'!B34</f>
        <v>6</v>
      </c>
      <c r="C6" s="9">
        <f>'[1]Progress Report Input'!EK34-'[1]Progress Report Input'!EJ34</f>
        <v>32.75</v>
      </c>
      <c r="D6" s="10">
        <f>'[1]Other Source Input'!E34</f>
        <v>311494</v>
      </c>
      <c r="E6" s="11">
        <f>IF((D6/C6)&lt;D6,D6/C6, D6)</f>
        <v>9511.2671755725187</v>
      </c>
      <c r="F6" s="10">
        <f>SUM(E6/B6)</f>
        <v>1585.2111959287531</v>
      </c>
    </row>
    <row r="7" spans="1:6" x14ac:dyDescent="0.25">
      <c r="A7" s="7" t="s">
        <v>18</v>
      </c>
      <c r="B7" s="8">
        <f>'[1]Other Source Input'!B21</f>
        <v>6</v>
      </c>
      <c r="C7" s="9">
        <f>'[1]Progress Report Input'!EK21-'[1]Progress Report Input'!EJ21</f>
        <v>12.875</v>
      </c>
      <c r="D7" s="10">
        <f>'[1]Other Source Input'!E21</f>
        <v>119743</v>
      </c>
      <c r="E7" s="11">
        <f>IF((D7/C7)&lt;D7,D7/C7, D7)</f>
        <v>9300.4271844660198</v>
      </c>
      <c r="F7" s="12">
        <f>SUM(E7/B7)</f>
        <v>1550.0711974110034</v>
      </c>
    </row>
    <row r="8" spans="1:6" x14ac:dyDescent="0.25">
      <c r="A8" s="7" t="s">
        <v>19</v>
      </c>
      <c r="B8" s="8">
        <f>'[1]Other Source Input'!B30</f>
        <v>6</v>
      </c>
      <c r="C8" s="9">
        <f>'[1]Progress Report Input'!EK30-'[1]Progress Report Input'!EJ30</f>
        <v>37</v>
      </c>
      <c r="D8" s="10">
        <f>'[1]Other Source Input'!E30</f>
        <v>329365</v>
      </c>
      <c r="E8" s="11">
        <f>IF((D8/C8)&lt;D8,D8/C8, D8)</f>
        <v>8901.7567567567567</v>
      </c>
      <c r="F8" s="12">
        <f>SUM(E8/B8)</f>
        <v>1483.6261261261261</v>
      </c>
    </row>
    <row r="9" spans="1:6" x14ac:dyDescent="0.25">
      <c r="A9" s="7" t="s">
        <v>20</v>
      </c>
      <c r="B9" s="8">
        <f>'[1]Other Source Input'!B26</f>
        <v>6</v>
      </c>
      <c r="C9" s="9">
        <f>'[1]Progress Report Input'!EK26-'[1]Progress Report Input'!EJ26</f>
        <v>6</v>
      </c>
      <c r="D9" s="10">
        <f>'[1]Other Source Input'!E26</f>
        <v>52149</v>
      </c>
      <c r="E9" s="11">
        <f>IF((D9/C9)&lt;D9,D9/C9, D9)</f>
        <v>8691.5</v>
      </c>
      <c r="F9" s="10">
        <f>SUM(E9/B9)</f>
        <v>1448.5833333333333</v>
      </c>
    </row>
    <row r="10" spans="1:6" x14ac:dyDescent="0.25">
      <c r="A10" s="7" t="s">
        <v>21</v>
      </c>
      <c r="B10" s="8">
        <f>'[1]Other Source Input'!B35</f>
        <v>6</v>
      </c>
      <c r="C10" s="9">
        <f>'[1]Progress Report Input'!EK35-'[1]Progress Report Input'!EJ35</f>
        <v>27</v>
      </c>
      <c r="D10" s="10">
        <f>'[1]Other Source Input'!E35</f>
        <v>221986</v>
      </c>
      <c r="E10" s="11">
        <f>IF((D10/C10)&lt;D10,D10/C10, D10)</f>
        <v>8221.7037037037044</v>
      </c>
      <c r="F10" s="12">
        <f>SUM(E10/B10)</f>
        <v>1370.2839506172841</v>
      </c>
    </row>
    <row r="11" spans="1:6" x14ac:dyDescent="0.25">
      <c r="A11" s="7" t="s">
        <v>22</v>
      </c>
      <c r="B11" s="8">
        <f>'[1]Other Source Input'!B28</f>
        <v>6</v>
      </c>
      <c r="C11" s="9">
        <f>'[1]Progress Report Input'!EK28-'[1]Progress Report Input'!EJ28</f>
        <v>4</v>
      </c>
      <c r="D11" s="10">
        <f>'[1]Other Source Input'!E28</f>
        <v>32588</v>
      </c>
      <c r="E11" s="11">
        <f>IF((D11/C11)&lt;D11,D11/C11, D11)</f>
        <v>8147</v>
      </c>
      <c r="F11" s="10">
        <f>SUM(E11/B11)</f>
        <v>1357.8333333333333</v>
      </c>
    </row>
    <row r="12" spans="1:6" x14ac:dyDescent="0.25">
      <c r="A12" s="7" t="s">
        <v>23</v>
      </c>
      <c r="B12" s="8">
        <f>'[1]Other Source Input'!B37</f>
        <v>6</v>
      </c>
      <c r="C12" s="9">
        <f>'[1]Progress Report Input'!EK37-'[1]Progress Report Input'!EJ37</f>
        <v>15.125</v>
      </c>
      <c r="D12" s="10">
        <f>'[1]Other Source Input'!E37</f>
        <v>122989</v>
      </c>
      <c r="E12" s="11">
        <f>IF((D12/C12)&lt;D12,D12/C12, D12)</f>
        <v>8131.5041322314046</v>
      </c>
      <c r="F12" s="12">
        <f>SUM(E12/B12)</f>
        <v>1355.2506887052341</v>
      </c>
    </row>
    <row r="13" spans="1:6" x14ac:dyDescent="0.25">
      <c r="A13" s="7" t="s">
        <v>24</v>
      </c>
      <c r="B13" s="8">
        <f>'[1]Other Source Input'!B40</f>
        <v>6</v>
      </c>
      <c r="C13" s="9">
        <f>'[1]Progress Report Input'!EK40-'[1]Progress Report Input'!EJ40</f>
        <v>14</v>
      </c>
      <c r="D13" s="10">
        <f>'[1]Other Source Input'!E40</f>
        <v>110406</v>
      </c>
      <c r="E13" s="11">
        <f>IF((D13/C13)&lt;D13,D13/C13, D13)</f>
        <v>7886.1428571428569</v>
      </c>
      <c r="F13" s="10">
        <f>SUM(E13/B13)</f>
        <v>1314.3571428571429</v>
      </c>
    </row>
    <row r="14" spans="1:6" x14ac:dyDescent="0.25">
      <c r="A14" s="7" t="s">
        <v>25</v>
      </c>
      <c r="B14" s="8">
        <f>'[1]Other Source Input'!B27</f>
        <v>6</v>
      </c>
      <c r="C14" s="9">
        <f>'[1]Progress Report Input'!EK27-'[1]Progress Report Input'!EJ27</f>
        <v>6</v>
      </c>
      <c r="D14" s="10">
        <f>'[1]Other Source Input'!E27</f>
        <v>46370</v>
      </c>
      <c r="E14" s="11">
        <f>IF((D14/C14)&lt;D14,D14/C14, D14)</f>
        <v>7728.333333333333</v>
      </c>
      <c r="F14" s="10">
        <f>SUM(E14/B14)</f>
        <v>1288.0555555555554</v>
      </c>
    </row>
    <row r="15" spans="1:6" x14ac:dyDescent="0.25">
      <c r="A15" s="7" t="s">
        <v>26</v>
      </c>
      <c r="B15" s="8">
        <f>'[1]Other Source Input'!B16</f>
        <v>6</v>
      </c>
      <c r="C15" s="9">
        <f>'[1]Progress Report Input'!EK16-'[1]Progress Report Input'!EJ16</f>
        <v>8</v>
      </c>
      <c r="D15" s="10">
        <f>'[1]Other Source Input'!E16</f>
        <v>57466</v>
      </c>
      <c r="E15" s="13">
        <f>IF((D15/C15)&lt;D15,D15/C15, D15)</f>
        <v>7183.25</v>
      </c>
      <c r="F15" s="10">
        <f>SUM(E15/B15)</f>
        <v>1197.2083333333333</v>
      </c>
    </row>
    <row r="16" spans="1:6" x14ac:dyDescent="0.25">
      <c r="A16" s="7" t="s">
        <v>27</v>
      </c>
      <c r="B16" s="8">
        <f>'[1]Other Source Input'!B7</f>
        <v>4</v>
      </c>
      <c r="C16" s="9">
        <f>'[1]Progress Report Input'!EK7-'[1]Progress Report Input'!EJ7</f>
        <v>9.5</v>
      </c>
      <c r="D16" s="10">
        <f>'[1]Other Source Input'!E7</f>
        <v>45458</v>
      </c>
      <c r="E16" s="11">
        <f>IF((D16/C16)&lt;D16,D16/C16, D16)</f>
        <v>4785.0526315789475</v>
      </c>
      <c r="F16" s="10">
        <f>SUM(E16/B16)</f>
        <v>1196.2631578947369</v>
      </c>
    </row>
    <row r="17" spans="1:6" x14ac:dyDescent="0.25">
      <c r="A17" s="7" t="s">
        <v>28</v>
      </c>
      <c r="B17" s="8">
        <f>'[1]Other Source Input'!B9</f>
        <v>6</v>
      </c>
      <c r="C17" s="9">
        <f>'[1]Progress Report Input'!EK9-'[1]Progress Report Input'!EJ9</f>
        <v>27</v>
      </c>
      <c r="D17" s="10">
        <f>'[1]Other Source Input'!E9</f>
        <v>185862</v>
      </c>
      <c r="E17" s="11">
        <f>IF((D17/C17)&lt;D17,D17/C17, D17)</f>
        <v>6883.7777777777774</v>
      </c>
      <c r="F17" s="10">
        <f>SUM(E17/B17)</f>
        <v>1147.2962962962963</v>
      </c>
    </row>
    <row r="18" spans="1:6" x14ac:dyDescent="0.25">
      <c r="A18" s="7" t="s">
        <v>29</v>
      </c>
      <c r="B18" s="8">
        <f>'[1]Other Source Input'!B36</f>
        <v>6</v>
      </c>
      <c r="C18" s="9">
        <f>'[1]Progress Report Input'!EK36-'[1]Progress Report Input'!EJ36</f>
        <v>6</v>
      </c>
      <c r="D18" s="10">
        <f>'[1]Other Source Input'!E36</f>
        <v>40832</v>
      </c>
      <c r="E18" s="11">
        <f>IF((D18/C18)&lt;D18,D18/C18, D18)</f>
        <v>6805.333333333333</v>
      </c>
      <c r="F18" s="10">
        <f>SUM(E18/B18)</f>
        <v>1134.2222222222222</v>
      </c>
    </row>
    <row r="19" spans="1:6" x14ac:dyDescent="0.25">
      <c r="A19" s="7" t="s">
        <v>30</v>
      </c>
      <c r="B19" s="8">
        <f>'[1]Other Source Input'!B24</f>
        <v>6</v>
      </c>
      <c r="C19" s="9">
        <f>'[1]Progress Report Input'!EK24-'[1]Progress Report Input'!EJ24</f>
        <v>9</v>
      </c>
      <c r="D19" s="10">
        <f>'[1]Other Source Input'!E24</f>
        <v>61248</v>
      </c>
      <c r="E19" s="11">
        <f>IF((D19/C19)&lt;D19,D19/C19, D19)</f>
        <v>6805.333333333333</v>
      </c>
      <c r="F19" s="10">
        <f>SUM(E19/B19)</f>
        <v>1134.2222222222222</v>
      </c>
    </row>
    <row r="20" spans="1:6" x14ac:dyDescent="0.25">
      <c r="A20" s="7" t="s">
        <v>31</v>
      </c>
      <c r="B20" s="8">
        <f>'[1]Other Source Input'!B25</f>
        <v>6</v>
      </c>
      <c r="C20" s="9">
        <f>'[1]Progress Report Input'!EK25-'[1]Progress Report Input'!EJ25</f>
        <v>2.5</v>
      </c>
      <c r="D20" s="10">
        <f>'[1]Other Source Input'!E25</f>
        <v>16974</v>
      </c>
      <c r="E20" s="11">
        <f>IF((D20/C20)&lt;D20,D20/C20, D20)</f>
        <v>6789.6</v>
      </c>
      <c r="F20" s="12">
        <f>SUM(E20/B20)</f>
        <v>1131.6000000000001</v>
      </c>
    </row>
    <row r="21" spans="1:6" x14ac:dyDescent="0.25">
      <c r="A21" s="7" t="s">
        <v>32</v>
      </c>
      <c r="B21" s="8">
        <f>'[1]Other Source Input'!B4</f>
        <v>6</v>
      </c>
      <c r="C21" s="9">
        <f>'[1]Progress Report Input'!EK4-'[1]Progress Report Input'!EJ4</f>
        <v>2</v>
      </c>
      <c r="D21" s="10">
        <f>'[1]Other Source Input'!E4</f>
        <v>13184</v>
      </c>
      <c r="E21" s="11">
        <f>IF((D21/C21)&lt;D21,D21/C21, D21)</f>
        <v>6592</v>
      </c>
      <c r="F21" s="12">
        <f>SUM(E21/B21)</f>
        <v>1098.6666666666667</v>
      </c>
    </row>
    <row r="22" spans="1:6" x14ac:dyDescent="0.25">
      <c r="A22" s="7" t="s">
        <v>33</v>
      </c>
      <c r="B22" s="8">
        <f>'[1]Other Source Input'!B42</f>
        <v>6</v>
      </c>
      <c r="C22" s="9">
        <f>'[1]Progress Report Input'!EK42-'[1]Progress Report Input'!EJ42</f>
        <v>16</v>
      </c>
      <c r="D22" s="10">
        <f>'[1]Other Source Input'!E42</f>
        <v>104645</v>
      </c>
      <c r="E22" s="11">
        <f>IF((D22/C22)&lt;D22,D22/C22, D22)</f>
        <v>6540.3125</v>
      </c>
      <c r="F22" s="12">
        <f>SUM(E22/B22)</f>
        <v>1090.0520833333333</v>
      </c>
    </row>
    <row r="23" spans="1:6" x14ac:dyDescent="0.25">
      <c r="A23" s="7" t="s">
        <v>34</v>
      </c>
      <c r="B23" s="8">
        <f>'[1]Other Source Input'!B6</f>
        <v>6</v>
      </c>
      <c r="C23" s="9">
        <f>'[1]Progress Report Input'!EK6-'[1]Progress Report Input'!EJ6</f>
        <v>13</v>
      </c>
      <c r="D23" s="10">
        <f>'[1]Other Source Input'!E6</f>
        <v>78464</v>
      </c>
      <c r="E23" s="11">
        <f>IF((D23/C23)&lt;D23,D23/C23, D23)</f>
        <v>6035.6923076923076</v>
      </c>
      <c r="F23" s="12">
        <f>SUM(E23/B23)</f>
        <v>1005.9487179487179</v>
      </c>
    </row>
    <row r="24" spans="1:6" x14ac:dyDescent="0.25">
      <c r="A24" s="7" t="s">
        <v>35</v>
      </c>
      <c r="B24" s="8">
        <f>'[1]Other Source Input'!B19</f>
        <v>6</v>
      </c>
      <c r="C24" s="9">
        <f>'[1]Progress Report Input'!EK19-'[1]Progress Report Input'!EJ19</f>
        <v>5</v>
      </c>
      <c r="D24" s="10">
        <f>'[1]Other Source Input'!E19</f>
        <v>29957</v>
      </c>
      <c r="E24" s="11">
        <f>IF((D24/C24)&lt;D24,D24/C24, D24)</f>
        <v>5991.4</v>
      </c>
      <c r="F24" s="10">
        <f>SUM(E24/B24)</f>
        <v>998.56666666666661</v>
      </c>
    </row>
    <row r="25" spans="1:6" x14ac:dyDescent="0.25">
      <c r="A25" s="7" t="s">
        <v>36</v>
      </c>
      <c r="B25" s="8">
        <f>'[1]Other Source Input'!B20</f>
        <v>6</v>
      </c>
      <c r="C25" s="9">
        <f>'[1]Progress Report Input'!EK20-'[1]Progress Report Input'!EJ20</f>
        <v>119</v>
      </c>
      <c r="D25" s="10">
        <f>'[1]Other Source Input'!E20</f>
        <v>701867</v>
      </c>
      <c r="E25" s="11">
        <f>IF((D25/C25)&lt;D25,D25/C25, D25)</f>
        <v>5898.042016806723</v>
      </c>
      <c r="F25" s="12">
        <f>SUM(E25/B25)</f>
        <v>983.00700280112051</v>
      </c>
    </row>
    <row r="26" spans="1:6" x14ac:dyDescent="0.25">
      <c r="A26" s="7" t="s">
        <v>37</v>
      </c>
      <c r="B26" s="8">
        <f>'[1]Other Source Input'!B17</f>
        <v>6</v>
      </c>
      <c r="C26" s="9">
        <f>'[1]Progress Report Input'!EK17-'[1]Progress Report Input'!EJ17</f>
        <v>10</v>
      </c>
      <c r="D26" s="10">
        <f>'[1]Other Source Input'!E17</f>
        <v>57151</v>
      </c>
      <c r="E26" s="11">
        <f>IF((D26/C26)&lt;D26,D26/C26, D26)</f>
        <v>5715.1</v>
      </c>
      <c r="F26" s="10">
        <f>SUM(E26/B26)</f>
        <v>952.51666666666677</v>
      </c>
    </row>
    <row r="27" spans="1:6" x14ac:dyDescent="0.25">
      <c r="A27" s="7" t="s">
        <v>38</v>
      </c>
      <c r="B27" s="8">
        <f>'[1]Other Source Input'!B32</f>
        <v>6</v>
      </c>
      <c r="C27" s="9">
        <f>'[1]Progress Report Input'!EK32-'[1]Progress Report Input'!EJ32</f>
        <v>12</v>
      </c>
      <c r="D27" s="10">
        <f>'[1]Other Source Input'!E32</f>
        <v>67357</v>
      </c>
      <c r="E27" s="11">
        <f>IF((D27/C27)&lt;D27,D27/C27, D27)</f>
        <v>5613.083333333333</v>
      </c>
      <c r="F27" s="12">
        <f>SUM(E27/B27)</f>
        <v>935.5138888888888</v>
      </c>
    </row>
    <row r="28" spans="1:6" x14ac:dyDescent="0.25">
      <c r="A28" s="7" t="s">
        <v>39</v>
      </c>
      <c r="B28" s="8">
        <f>'[1]Other Source Input'!B18</f>
        <v>6</v>
      </c>
      <c r="C28" s="9">
        <f>'[1]Progress Report Input'!EK18-'[1]Progress Report Input'!EJ18</f>
        <v>9</v>
      </c>
      <c r="D28" s="10">
        <f>'[1]Other Source Input'!E18</f>
        <v>49322</v>
      </c>
      <c r="E28" s="11">
        <f>IF((D28/C28)&lt;D28,D28/C28, D28)</f>
        <v>5480.2222222222226</v>
      </c>
      <c r="F28" s="12">
        <f>SUM(E28/B28)</f>
        <v>913.37037037037044</v>
      </c>
    </row>
    <row r="29" spans="1:6" x14ac:dyDescent="0.25">
      <c r="A29" s="7" t="s">
        <v>40</v>
      </c>
      <c r="B29" s="8">
        <f>'[1]Other Source Input'!B12</f>
        <v>6</v>
      </c>
      <c r="C29" s="9">
        <f>'[1]Progress Report Input'!EK12-'[1]Progress Report Input'!EJ12</f>
        <v>5.5</v>
      </c>
      <c r="D29" s="10">
        <f>'[1]Other Source Input'!E12</f>
        <v>28024</v>
      </c>
      <c r="E29" s="11">
        <f>IF((D29/C29)&lt;D29,D29/C29, D29)</f>
        <v>5095.272727272727</v>
      </c>
      <c r="F29" s="12">
        <f>SUM(E29/B29)</f>
        <v>849.21212121212113</v>
      </c>
    </row>
    <row r="30" spans="1:6" x14ac:dyDescent="0.25">
      <c r="A30" s="7" t="s">
        <v>41</v>
      </c>
      <c r="B30" s="8">
        <f>'[1]Other Source Input'!B29</f>
        <v>6</v>
      </c>
      <c r="C30" s="9">
        <f>'[1]Progress Report Input'!EK29-'[1]Progress Report Input'!EJ29</f>
        <v>3</v>
      </c>
      <c r="D30" s="10">
        <f>'[1]Other Source Input'!E29</f>
        <v>14850</v>
      </c>
      <c r="E30" s="11">
        <f>IF((D30/C30)&lt;D30,D30/C30, D30)</f>
        <v>4950</v>
      </c>
      <c r="F30" s="12">
        <f>SUM(E30/B30)</f>
        <v>825</v>
      </c>
    </row>
    <row r="31" spans="1:6" x14ac:dyDescent="0.25">
      <c r="A31" s="7" t="s">
        <v>42</v>
      </c>
      <c r="B31" s="8">
        <f>'[1]Other Source Input'!B5</f>
        <v>6</v>
      </c>
      <c r="C31" s="9">
        <f>'[1]Progress Report Input'!EK5-'[1]Progress Report Input'!EJ5</f>
        <v>2.75</v>
      </c>
      <c r="D31" s="10">
        <f>'[1]Other Source Input'!E5</f>
        <v>12940</v>
      </c>
      <c r="E31" s="11">
        <f>IF((D31/C31)&lt;D31,D31/C31, D31)</f>
        <v>4705.454545454545</v>
      </c>
      <c r="F31" s="10">
        <f>SUM(E31/B31)</f>
        <v>784.24242424242414</v>
      </c>
    </row>
    <row r="32" spans="1:6" x14ac:dyDescent="0.25">
      <c r="A32" s="7" t="s">
        <v>43</v>
      </c>
      <c r="B32" s="8">
        <f>'[1]Other Source Input'!B11</f>
        <v>6</v>
      </c>
      <c r="C32" s="9">
        <f>'[1]Progress Report Input'!EK11-'[1]Progress Report Input'!EJ11</f>
        <v>11.5</v>
      </c>
      <c r="D32" s="10">
        <f>'[1]Other Source Input'!E11</f>
        <v>53668</v>
      </c>
      <c r="E32" s="11">
        <f>IF((D32/C32)&lt;D32,D32/C32, D32)</f>
        <v>4666.782608695652</v>
      </c>
      <c r="F32" s="12">
        <f>SUM(E32/B32)</f>
        <v>777.79710144927537</v>
      </c>
    </row>
    <row r="33" spans="1:8" x14ac:dyDescent="0.25">
      <c r="A33" s="7" t="s">
        <v>44</v>
      </c>
      <c r="B33" s="8">
        <v>6</v>
      </c>
      <c r="C33" s="9">
        <f>'[1]Progress Report Input'!EK23-'[1]Progress Report Input'!EJ23</f>
        <v>4.5</v>
      </c>
      <c r="D33" s="10">
        <f>'[1]Other Source Input'!E23</f>
        <v>20420</v>
      </c>
      <c r="E33" s="11">
        <f>IF((D33/C33)&lt;D33,D33/C33, D33)</f>
        <v>4537.7777777777774</v>
      </c>
      <c r="F33" s="12">
        <f>SUM(E33/B33)</f>
        <v>756.29629629629619</v>
      </c>
    </row>
    <row r="34" spans="1:8" x14ac:dyDescent="0.25">
      <c r="A34" s="7" t="s">
        <v>45</v>
      </c>
      <c r="B34" s="8">
        <f>'[1]Other Source Input'!B22</f>
        <v>6</v>
      </c>
      <c r="C34" s="9">
        <f>'[1]Progress Report Input'!EK22-'[1]Progress Report Input'!EJ22</f>
        <v>8</v>
      </c>
      <c r="D34" s="10">
        <f>'[1]Other Source Input'!E22</f>
        <v>35363</v>
      </c>
      <c r="E34" s="11">
        <f>IF((D34/C34)&lt;D34,D34/C34, D34)</f>
        <v>4420.375</v>
      </c>
      <c r="F34" s="10">
        <f>SUM(E34/B34)</f>
        <v>736.72916666666663</v>
      </c>
    </row>
    <row r="35" spans="1:8" x14ac:dyDescent="0.25">
      <c r="A35" s="7" t="s">
        <v>46</v>
      </c>
      <c r="B35" s="8">
        <f>'[1]Other Source Input'!B8</f>
        <v>6</v>
      </c>
      <c r="C35" s="9">
        <f>'[1]Progress Report Input'!EK8-'[1]Progress Report Input'!EJ8</f>
        <v>11</v>
      </c>
      <c r="D35" s="10">
        <f>'[1]Other Source Input'!E8</f>
        <v>47346</v>
      </c>
      <c r="E35" s="11">
        <f>IF((D35/C35)&lt;D35,D35/C35, D35)</f>
        <v>4304.181818181818</v>
      </c>
      <c r="F35" s="12">
        <f>SUM(E35/B35)</f>
        <v>717.36363636363637</v>
      </c>
    </row>
    <row r="36" spans="1:8" x14ac:dyDescent="0.25">
      <c r="A36" s="7" t="s">
        <v>47</v>
      </c>
      <c r="B36" s="8">
        <f>'[1]Other Source Input'!B14</f>
        <v>6</v>
      </c>
      <c r="C36" s="9">
        <f>'[1]Progress Report Input'!EK14-'[1]Progress Report Input'!EJ14</f>
        <v>8</v>
      </c>
      <c r="D36" s="10">
        <f>'[1]Other Source Input'!E14</f>
        <v>33842</v>
      </c>
      <c r="E36" s="11">
        <f>IF((D36/C36)&lt;D36,D36/C36, D36)</f>
        <v>4230.25</v>
      </c>
      <c r="F36" s="12">
        <f>SUM(E36/B36)</f>
        <v>705.04166666666663</v>
      </c>
    </row>
    <row r="37" spans="1:8" x14ac:dyDescent="0.25">
      <c r="A37" s="37" t="s">
        <v>48</v>
      </c>
      <c r="B37" s="38">
        <f>'[1]Other Source Input'!B15</f>
        <v>6</v>
      </c>
      <c r="C37" s="39">
        <f>'[1]Progress Report Input'!EK15-'[1]Progress Report Input'!EJ15</f>
        <v>0.32500000000000001</v>
      </c>
      <c r="D37" s="40">
        <f>'[1]Other Source Input'!E15</f>
        <v>3768</v>
      </c>
      <c r="E37" s="41">
        <f>IF((D37/C37)&lt;D37,D37/C37, D37)</f>
        <v>3768</v>
      </c>
      <c r="F37" s="42">
        <f>SUM(E37/B37)</f>
        <v>628</v>
      </c>
    </row>
    <row r="38" spans="1:8" ht="12.75" customHeight="1" x14ac:dyDescent="0.25">
      <c r="A38" s="7" t="s">
        <v>49</v>
      </c>
      <c r="B38" s="8">
        <f>'[1]Other Source Input'!B33</f>
        <v>6</v>
      </c>
      <c r="C38" s="9">
        <f>'[1]Progress Report Input'!EK33-'[1]Progress Report Input'!EJ33</f>
        <v>2.1</v>
      </c>
      <c r="D38" s="10">
        <f>'[1]Other Source Input'!E33</f>
        <v>7875</v>
      </c>
      <c r="E38" s="11">
        <f>IF((D38/C38)&lt;D38,D38/C38, D38)</f>
        <v>3750</v>
      </c>
      <c r="F38" s="10">
        <f>SUM(E38/B38)</f>
        <v>625</v>
      </c>
    </row>
    <row r="39" spans="1:8" ht="12.75" customHeight="1" x14ac:dyDescent="0.25">
      <c r="A39" s="7" t="s">
        <v>50</v>
      </c>
      <c r="B39" s="8">
        <f>'[1]Other Source Input'!B39</f>
        <v>6</v>
      </c>
      <c r="C39" s="9">
        <f>'[1]Progress Report Input'!EK39-'[1]Progress Report Input'!EJ39</f>
        <v>8</v>
      </c>
      <c r="D39" s="10">
        <f>'[1]Other Source Input'!E39</f>
        <v>28628</v>
      </c>
      <c r="E39" s="11">
        <f>IF((D39/C39)&lt;D39,D39/C39, D39)</f>
        <v>3578.5</v>
      </c>
      <c r="F39" s="12">
        <f>SUM(E39/B39)</f>
        <v>596.41666666666663</v>
      </c>
    </row>
    <row r="40" spans="1:8" ht="12.75" customHeight="1" x14ac:dyDescent="0.25">
      <c r="A40" s="7" t="s">
        <v>51</v>
      </c>
      <c r="B40" s="8">
        <f>'[1]Other Source Input'!B31</f>
        <v>6</v>
      </c>
      <c r="C40" s="9">
        <f>'[1]Progress Report Input'!EK31-'[1]Progress Report Input'!EJ31</f>
        <v>5.25</v>
      </c>
      <c r="D40" s="10">
        <f>'[1]Other Source Input'!E31</f>
        <v>16998</v>
      </c>
      <c r="E40" s="11">
        <f>IF((D40/C40)&lt;D40,D40/C40, D40)</f>
        <v>3237.7142857142858</v>
      </c>
      <c r="F40" s="10">
        <f>SUM(E40/B40)</f>
        <v>539.61904761904759</v>
      </c>
    </row>
    <row r="41" spans="1:8" ht="12.75" customHeight="1" x14ac:dyDescent="0.25">
      <c r="A41" s="7" t="s">
        <v>52</v>
      </c>
      <c r="B41" s="8">
        <f>'[1]Other Source Input'!B10</f>
        <v>6</v>
      </c>
      <c r="C41" s="9">
        <f>'[1]Progress Report Input'!EK10-'[1]Progress Report Input'!EJ10</f>
        <v>2.15</v>
      </c>
      <c r="D41" s="10">
        <f>'[1]Other Source Input'!E10</f>
        <v>5509</v>
      </c>
      <c r="E41" s="11">
        <f>IF((D41/C41)&lt;D41,D41/C41, D41)</f>
        <v>2562.3255813953488</v>
      </c>
      <c r="F41" s="10">
        <f>SUM(E41/B41)</f>
        <v>427.05426356589146</v>
      </c>
    </row>
    <row r="42" spans="1:8" ht="12.75" customHeight="1" thickBot="1" x14ac:dyDescent="0.3">
      <c r="A42" s="14" t="s">
        <v>53</v>
      </c>
      <c r="B42" s="15">
        <f>'[1]Other Source Input'!B38</f>
        <v>6</v>
      </c>
      <c r="C42" s="16">
        <f>'[1]Progress Report Input'!EK38-'[1]Progress Report Input'!EJ38</f>
        <v>2.25</v>
      </c>
      <c r="D42" s="17">
        <f>'[1]Other Source Input'!E38</f>
        <v>4171</v>
      </c>
      <c r="E42" s="18">
        <f>IF((D42/C42)&lt;D42,D42/C42, D42)</f>
        <v>1853.7777777777778</v>
      </c>
      <c r="F42" s="17">
        <f>SUM(E42/B42)</f>
        <v>308.96296296296299</v>
      </c>
    </row>
    <row r="43" spans="1:8" ht="12.75" customHeight="1" thickBot="1" x14ac:dyDescent="0.3">
      <c r="A43" s="30" t="s">
        <v>1</v>
      </c>
      <c r="B43" s="31"/>
      <c r="C43" s="32">
        <f>'[1]Progress Report Input'!EK43-'[1]Progress Report Input'!EJ43</f>
        <v>481.57500000000005</v>
      </c>
      <c r="D43" s="33">
        <f>SUM(D4:D42)</f>
        <v>3214213</v>
      </c>
      <c r="E43" s="34"/>
      <c r="F43" s="35"/>
    </row>
    <row r="44" spans="1:8" ht="16.5" customHeight="1" thickBot="1" x14ac:dyDescent="0.3">
      <c r="A44" s="30" t="s">
        <v>54</v>
      </c>
      <c r="B44" s="31"/>
      <c r="C44" s="36"/>
      <c r="D44" s="36"/>
      <c r="E44" s="34">
        <f>AVERAGE(E4:E42)</f>
        <v>6107.4019305893107</v>
      </c>
      <c r="F44" s="35">
        <f>AVERAGE(F4:F42)</f>
        <v>1047.0841949092844</v>
      </c>
    </row>
    <row r="45" spans="1:8" ht="12.75" customHeight="1" x14ac:dyDescent="0.25">
      <c r="A45" s="19" t="s">
        <v>55</v>
      </c>
      <c r="B45" s="20"/>
      <c r="C45" s="20"/>
      <c r="D45" s="20"/>
      <c r="E45" s="20"/>
      <c r="F45" s="20"/>
      <c r="G45" s="20"/>
      <c r="H45" s="21"/>
    </row>
    <row r="46" spans="1:8" ht="11.25" customHeight="1" x14ac:dyDescent="0.25">
      <c r="A46" s="19" t="s">
        <v>56</v>
      </c>
      <c r="B46" s="20"/>
      <c r="C46" s="20"/>
      <c r="D46" s="20"/>
      <c r="E46" s="20"/>
      <c r="F46" s="20"/>
      <c r="G46" s="20"/>
      <c r="H46" s="21"/>
    </row>
    <row r="47" spans="1:8" ht="11.25" customHeight="1" x14ac:dyDescent="0.25">
      <c r="A47" s="19" t="s">
        <v>57</v>
      </c>
      <c r="B47" s="20"/>
      <c r="C47" s="20"/>
      <c r="D47" s="20"/>
      <c r="E47" s="20"/>
      <c r="F47" s="20"/>
      <c r="G47" s="20"/>
      <c r="H47" s="21"/>
    </row>
    <row r="48" spans="1:8" x14ac:dyDescent="0.25">
      <c r="A48" s="19" t="s">
        <v>58</v>
      </c>
      <c r="C48" s="20"/>
      <c r="D48" s="20"/>
      <c r="E48" s="20"/>
      <c r="F48" s="20"/>
      <c r="G48" s="20"/>
      <c r="H48" s="21"/>
    </row>
    <row r="49" spans="2:8" x14ac:dyDescent="0.25">
      <c r="B49" s="20"/>
      <c r="C49" s="20"/>
      <c r="G49" s="20"/>
      <c r="H49" s="21"/>
    </row>
    <row r="51" spans="2:8" x14ac:dyDescent="0.25">
      <c r="D51" s="22"/>
    </row>
  </sheetData>
  <conditionalFormatting sqref="A6:F36 A39:F40 A42:F42">
    <cfRule type="expression" dxfId="1" priority="2">
      <formula>$C6&lt;1</formula>
    </cfRule>
  </conditionalFormatting>
  <conditionalFormatting sqref="E6:E36 E39:E40 E42">
    <cfRule type="expression" dxfId="0" priority="1">
      <formula>$B6&lt;1</formula>
    </cfRule>
  </conditionalFormatting>
  <printOptions horizontalCentered="1"/>
  <pageMargins left="0.75" right="0.25" top="1.5" bottom="0.5" header="0.5" footer="0.5"/>
  <pageSetup scale="87" orientation="portrait" horizontalDpi="1200" verticalDpi="1200" r:id="rId1"/>
  <headerFooter alignWithMargins="0">
    <oddHeader>&amp;C&amp;"Arial,Bold"&amp;18 COMPARISON OF 2024 WORKLOADS
&amp;16Sorted by Inspections&amp;18 &amp;16Per Appraiser Per Year</oddHeader>
    <oddFooter>&amp;C
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E7B1AA-D4DB-40A8-9730-DEE4FA55E568}"/>
</file>

<file path=customXml/itemProps2.xml><?xml version="1.0" encoding="utf-8"?>
<ds:datastoreItem xmlns:ds="http://schemas.openxmlformats.org/officeDocument/2006/customXml" ds:itemID="{B792E662-0209-4E53-AF91-345B38424686}"/>
</file>

<file path=customXml/itemProps3.xml><?xml version="1.0" encoding="utf-8"?>
<ds:datastoreItem xmlns:ds="http://schemas.openxmlformats.org/officeDocument/2006/customXml" ds:itemID="{FBCD8176-F4FF-49C7-852F-680ECC7649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cp:lastPrinted>2025-06-03T17:01:40Z</cp:lastPrinted>
  <dcterms:created xsi:type="dcterms:W3CDTF">2025-06-03T17:01:08Z</dcterms:created>
  <dcterms:modified xsi:type="dcterms:W3CDTF">2025-06-03T17:02:08Z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