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293B2B68-3EA8-4742-ADEA-862BE0BD07B5}" xr6:coauthVersionLast="47" xr6:coauthVersionMax="47" xr10:uidLastSave="{00000000-0000-0000-0000-000000000000}"/>
  <bookViews>
    <workbookView xWindow="-108" yWindow="-108" windowWidth="23256" windowHeight="12456" xr2:uid="{E7DC713E-8868-4845-8A9E-9C8093B52982}"/>
  </bookViews>
  <sheets>
    <sheet name="24" sheetId="1" r:id="rId1"/>
  </sheets>
  <externalReferences>
    <externalReference r:id="rId2"/>
  </externalReferences>
  <definedNames>
    <definedName name="_xlnm.Print_Area" localSheetId="0">'24'!$A$1:$J$49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J45" i="1" s="1"/>
  <c r="G42" i="1"/>
  <c r="I45" i="1" s="1"/>
  <c r="F42" i="1"/>
  <c r="D42" i="1"/>
  <c r="C42" i="1"/>
  <c r="I41" i="1"/>
  <c r="H41" i="1"/>
  <c r="J41" i="1" s="1"/>
  <c r="E41" i="1"/>
  <c r="I40" i="1"/>
  <c r="H40" i="1"/>
  <c r="J40" i="1" s="1"/>
  <c r="E40" i="1"/>
  <c r="I39" i="1"/>
  <c r="H39" i="1"/>
  <c r="J39" i="1" s="1"/>
  <c r="E39" i="1"/>
  <c r="I38" i="1"/>
  <c r="H38" i="1"/>
  <c r="J38" i="1" s="1"/>
  <c r="E38" i="1"/>
  <c r="I37" i="1"/>
  <c r="H37" i="1"/>
  <c r="J37" i="1" s="1"/>
  <c r="E37" i="1"/>
  <c r="I36" i="1"/>
  <c r="H36" i="1"/>
  <c r="J36" i="1" s="1"/>
  <c r="E36" i="1"/>
  <c r="I35" i="1"/>
  <c r="H35" i="1"/>
  <c r="J35" i="1" s="1"/>
  <c r="E35" i="1"/>
  <c r="I34" i="1"/>
  <c r="H34" i="1"/>
  <c r="J34" i="1" s="1"/>
  <c r="E34" i="1"/>
  <c r="I33" i="1"/>
  <c r="H33" i="1"/>
  <c r="J33" i="1" s="1"/>
  <c r="E33" i="1"/>
  <c r="I32" i="1"/>
  <c r="H32" i="1"/>
  <c r="J32" i="1" s="1"/>
  <c r="E32" i="1"/>
  <c r="I31" i="1"/>
  <c r="H31" i="1"/>
  <c r="J31" i="1" s="1"/>
  <c r="E31" i="1"/>
  <c r="I30" i="1"/>
  <c r="H30" i="1"/>
  <c r="J30" i="1" s="1"/>
  <c r="E30" i="1"/>
  <c r="I29" i="1"/>
  <c r="H29" i="1"/>
  <c r="J29" i="1" s="1"/>
  <c r="E29" i="1"/>
  <c r="I28" i="1"/>
  <c r="H28" i="1"/>
  <c r="J28" i="1" s="1"/>
  <c r="E28" i="1"/>
  <c r="I27" i="1"/>
  <c r="H27" i="1"/>
  <c r="J27" i="1" s="1"/>
  <c r="E27" i="1"/>
  <c r="I26" i="1"/>
  <c r="H26" i="1"/>
  <c r="J26" i="1" s="1"/>
  <c r="E26" i="1"/>
  <c r="I25" i="1"/>
  <c r="H25" i="1"/>
  <c r="J25" i="1" s="1"/>
  <c r="E25" i="1"/>
  <c r="I24" i="1"/>
  <c r="H24" i="1"/>
  <c r="J24" i="1" s="1"/>
  <c r="E24" i="1"/>
  <c r="I23" i="1"/>
  <c r="H23" i="1"/>
  <c r="J23" i="1" s="1"/>
  <c r="E23" i="1"/>
  <c r="I22" i="1"/>
  <c r="H22" i="1"/>
  <c r="J22" i="1" s="1"/>
  <c r="E22" i="1"/>
  <c r="I21" i="1"/>
  <c r="H21" i="1"/>
  <c r="J21" i="1" s="1"/>
  <c r="E21" i="1"/>
  <c r="I20" i="1"/>
  <c r="H20" i="1"/>
  <c r="J20" i="1" s="1"/>
  <c r="E20" i="1"/>
  <c r="I19" i="1"/>
  <c r="H19" i="1"/>
  <c r="J19" i="1" s="1"/>
  <c r="E19" i="1"/>
  <c r="I18" i="1"/>
  <c r="H18" i="1"/>
  <c r="J18" i="1" s="1"/>
  <c r="E18" i="1"/>
  <c r="I17" i="1"/>
  <c r="H17" i="1"/>
  <c r="J17" i="1" s="1"/>
  <c r="E17" i="1"/>
  <c r="I16" i="1"/>
  <c r="H16" i="1"/>
  <c r="J16" i="1" s="1"/>
  <c r="E16" i="1"/>
  <c r="I15" i="1"/>
  <c r="H15" i="1"/>
  <c r="J15" i="1" s="1"/>
  <c r="E15" i="1"/>
  <c r="I14" i="1"/>
  <c r="H14" i="1"/>
  <c r="J14" i="1" s="1"/>
  <c r="E14" i="1"/>
  <c r="I13" i="1"/>
  <c r="H13" i="1"/>
  <c r="J13" i="1" s="1"/>
  <c r="E13" i="1"/>
  <c r="I12" i="1"/>
  <c r="H12" i="1"/>
  <c r="J12" i="1" s="1"/>
  <c r="E12" i="1"/>
  <c r="I11" i="1"/>
  <c r="H11" i="1"/>
  <c r="J11" i="1" s="1"/>
  <c r="E11" i="1"/>
  <c r="I10" i="1"/>
  <c r="H10" i="1"/>
  <c r="J10" i="1" s="1"/>
  <c r="E10" i="1"/>
  <c r="I9" i="1"/>
  <c r="H9" i="1"/>
  <c r="J9" i="1" s="1"/>
  <c r="E9" i="1"/>
  <c r="I8" i="1"/>
  <c r="H8" i="1"/>
  <c r="J8" i="1" s="1"/>
  <c r="E8" i="1"/>
  <c r="I7" i="1"/>
  <c r="H7" i="1"/>
  <c r="J7" i="1" s="1"/>
  <c r="E7" i="1"/>
  <c r="I6" i="1"/>
  <c r="H6" i="1"/>
  <c r="J6" i="1" s="1"/>
  <c r="E6" i="1"/>
  <c r="I5" i="1"/>
  <c r="H5" i="1"/>
  <c r="J5" i="1" s="1"/>
  <c r="E5" i="1"/>
  <c r="I4" i="1"/>
  <c r="H4" i="1"/>
  <c r="J4" i="1" s="1"/>
  <c r="E4" i="1"/>
  <c r="I3" i="1"/>
  <c r="I44" i="1" s="1"/>
  <c r="H3" i="1"/>
  <c r="J3" i="1" s="1"/>
  <c r="E3" i="1"/>
  <c r="E42" i="1" s="1"/>
  <c r="J44" i="1" l="1"/>
  <c r="J43" i="1"/>
  <c r="I43" i="1"/>
</calcChain>
</file>

<file path=xl/sharedStrings.xml><?xml version="1.0" encoding="utf-8"?>
<sst xmlns="http://schemas.openxmlformats.org/spreadsheetml/2006/main" count="55" uniqueCount="54">
  <si>
    <t>Parcel</t>
  </si>
  <si>
    <t xml:space="preserve"> FTEs</t>
  </si>
  <si>
    <t xml:space="preserve">BUDGET </t>
  </si>
  <si>
    <t>23-24</t>
  </si>
  <si>
    <t>24-25</t>
  </si>
  <si>
    <t xml:space="preserve">COUNTY </t>
  </si>
  <si>
    <t>Count</t>
  </si>
  <si>
    <t>% CHG</t>
  </si>
  <si>
    <t>ADAMS</t>
  </si>
  <si>
    <t>ASOTIN</t>
  </si>
  <si>
    <t>BENTON*</t>
  </si>
  <si>
    <t>CHELAN</t>
  </si>
  <si>
    <t>CLALLAM</t>
  </si>
  <si>
    <t>CLARK</t>
  </si>
  <si>
    <t>COLUMBIA</t>
  </si>
  <si>
    <t xml:space="preserve">COWLITZ  </t>
  </si>
  <si>
    <t>DOUGLAS</t>
  </si>
  <si>
    <t>FERRY</t>
  </si>
  <si>
    <t>FRANKLIN</t>
  </si>
  <si>
    <t>GARFIELD</t>
  </si>
  <si>
    <t xml:space="preserve">GRANT </t>
  </si>
  <si>
    <t>GRAYS HARBOR</t>
  </si>
  <si>
    <t>ISLAND</t>
  </si>
  <si>
    <t>JEFFERSON</t>
  </si>
  <si>
    <t>KING*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</si>
  <si>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</si>
  <si>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</si>
  <si>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</si>
  <si>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</si>
  <si>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</si>
  <si>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</si>
  <si>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</si>
  <si>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</si>
  <si>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 xml:space="preserve">PEND OREILLE </t>
  </si>
  <si>
    <t>PIERCE* (a)</t>
  </si>
  <si>
    <t>SAN JUAN (a)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</si>
  <si>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</si>
  <si>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</si>
  <si>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</si>
  <si>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</si>
  <si>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</si>
  <si>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</si>
  <si>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</si>
  <si>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</si>
  <si>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</si>
  <si>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</si>
  <si>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</si>
  <si>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</si>
  <si>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MEAN</t>
  </si>
  <si>
    <t>MEDIAN</t>
  </si>
  <si>
    <t>AVERAGE CHANGE STATEWIDE (WEIGHTED MEAN)</t>
  </si>
  <si>
    <t xml:space="preserve"> (a) Staff and budget numbers reflect adjustments to remove non-assessment functions.                                                                 </t>
  </si>
  <si>
    <t xml:space="preserve"> - 2023 data - 2023 County Statistics for Comparison Report  /  - 2024 data - 2024 County Statistics for Comparison Report and 2024 Progress Report.</t>
  </si>
  <si>
    <t xml:space="preserve">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</si>
</sst>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6">
    <xf numFmtId="0" fontId="0" fillId="0" borderId="0" xfId="0"/>
    <xf numFmtId="164" fontId="4" fillId="0" borderId="0" xfId="1" applyFont="1"/>
    <xf numFmtId="164" fontId="6" fillId="0" borderId="0" xfId="1" applyFont="1"/>
    <xf numFmtId="164" fontId="6" fillId="0" borderId="7" xfId="1" applyFont="1" applyBorder="1"/>
    <xf numFmtId="37" fontId="6" fillId="0" borderId="8" xfId="1" applyNumberFormat="1" applyFont="1" applyBorder="1"/>
    <xf numFmtId="2" fontId="6" fillId="0" borderId="7" xfId="1" applyNumberFormat="1" applyFont="1" applyBorder="1"/>
    <xf numFmtId="39" fontId="6" fillId="0" borderId="7" xfId="1" applyNumberFormat="1" applyFont="1" applyBorder="1"/>
    <xf numFmtId="42" fontId="6" fillId="0" borderId="7" xfId="2" applyNumberFormat="1" applyFont="1" applyFill="1" applyBorder="1" applyProtection="1"/>
    <xf numFmtId="165" fontId="6" fillId="0" borderId="7" xfId="3" applyNumberFormat="1" applyFont="1" applyFill="1" applyBorder="1"/>
    <xf numFmtId="164" fontId="6" fillId="0" borderId="9" xfId="1" applyFont="1" applyBorder="1"/>
    <xf numFmtId="37" fontId="6" fillId="0" borderId="10" xfId="1" applyNumberFormat="1" applyFont="1" applyBorder="1"/>
    <xf numFmtId="2" fontId="6" fillId="0" borderId="9" xfId="1" applyNumberFormat="1" applyFont="1" applyBorder="1"/>
    <xf numFmtId="39" fontId="6" fillId="0" borderId="9" xfId="1" applyNumberFormat="1" applyFont="1" applyBorder="1"/>
    <xf numFmtId="42" fontId="6" fillId="0" borderId="9" xfId="2" applyNumberFormat="1" applyFont="1" applyFill="1" applyBorder="1" applyProtection="1"/>
    <xf numFmtId="165" fontId="6" fillId="0" borderId="9" xfId="3" applyNumberFormat="1" applyFont="1" applyFill="1" applyBorder="1"/>
    <xf numFmtId="3" fontId="6" fillId="0" borderId="0" xfId="1" applyNumberFormat="1" applyFont="1"/>
    <xf numFmtId="164" fontId="7" fillId="0" borderId="0" xfId="1" applyFont="1"/>
    <xf numFmtId="164" fontId="6" fillId="0" borderId="11" xfId="1" applyFont="1" applyBorder="1"/>
    <xf numFmtId="37" fontId="6" fillId="0" borderId="12" xfId="1" applyNumberFormat="1" applyFont="1" applyBorder="1"/>
    <xf numFmtId="2" fontId="6" fillId="0" borderId="11" xfId="1" applyNumberFormat="1" applyFont="1" applyBorder="1"/>
    <xf numFmtId="39" fontId="6" fillId="0" borderId="11" xfId="1" applyNumberFormat="1" applyFont="1" applyBorder="1"/>
    <xf numFmtId="42" fontId="6" fillId="0" borderId="11" xfId="2" applyNumberFormat="1" applyFont="1" applyFill="1" applyBorder="1" applyProtection="1"/>
    <xf numFmtId="165" fontId="6" fillId="0" borderId="11" xfId="3" applyNumberFormat="1" applyFont="1" applyFill="1" applyBorder="1"/>
    <xf numFmtId="9" fontId="6" fillId="0" borderId="0" xfId="3" applyFont="1"/>
    <xf numFmtId="0" fontId="8" fillId="0" borderId="0" xfId="5" applyFont="1"/>
    <xf numFmtId="0" fontId="9" fillId="0" borderId="0" xfId="5" applyFont="1"/>
    <xf numFmtId="0" fontId="6" fillId="0" borderId="0" xfId="5"/>
    <xf numFmtId="0" fontId="10" fillId="0" borderId="0" xfId="5" applyFont="1"/>
    <xf numFmtId="164" fontId="6" fillId="0" borderId="0" xfId="1" applyFont="1" applyAlignment="1">
      <alignment horizontal="center"/>
    </xf>
    <xf numFmtId="164" fontId="1" fillId="0" borderId="0" xfId="1" applyFont="1"/>
    <xf numFmtId="164" fontId="3" fillId="2" borderId="1" xfId="1" applyFont="1" applyFill="1" applyBorder="1"/>
    <xf numFmtId="164" fontId="3" fillId="2" borderId="0" xfId="1" applyFont="1" applyFill="1"/>
    <xf numFmtId="164" fontId="3" fillId="2" borderId="2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164" fontId="3" fillId="2" borderId="4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Continuous"/>
    </xf>
    <xf numFmtId="164" fontId="3" fillId="2" borderId="5" xfId="1" applyFont="1" applyFill="1" applyBorder="1" applyAlignment="1">
      <alignment horizontal="center"/>
    </xf>
    <xf numFmtId="164" fontId="5" fillId="2" borderId="0" xfId="1" applyFont="1" applyFill="1" applyAlignment="1">
      <alignment horizontal="center"/>
    </xf>
    <xf numFmtId="164" fontId="5" fillId="2" borderId="6" xfId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/>
    </xf>
    <xf numFmtId="164" fontId="5" fillId="2" borderId="0" xfId="1" applyFont="1" applyFill="1" applyAlignment="1">
      <alignment horizontal="centerContinuous"/>
    </xf>
    <xf numFmtId="164" fontId="5" fillId="2" borderId="5" xfId="1" applyFont="1" applyFill="1" applyBorder="1" applyAlignment="1">
      <alignment horizontal="centerContinuous"/>
    </xf>
    <xf numFmtId="164" fontId="5" fillId="2" borderId="13" xfId="1" applyFont="1" applyFill="1" applyBorder="1"/>
    <xf numFmtId="164" fontId="5" fillId="2" borderId="14" xfId="1" applyFont="1" applyFill="1" applyBorder="1"/>
    <xf numFmtId="2" fontId="5" fillId="2" borderId="14" xfId="1" applyNumberFormat="1" applyFont="1" applyFill="1" applyBorder="1"/>
    <xf numFmtId="2" fontId="5" fillId="2" borderId="15" xfId="1" applyNumberFormat="1" applyFont="1" applyFill="1" applyBorder="1"/>
    <xf numFmtId="2" fontId="5" fillId="2" borderId="14" xfId="4" applyNumberFormat="1" applyFont="1" applyFill="1" applyBorder="1"/>
    <xf numFmtId="42" fontId="5" fillId="2" borderId="15" xfId="2" applyNumberFormat="1" applyFont="1" applyFill="1" applyBorder="1"/>
    <xf numFmtId="165" fontId="5" fillId="2" borderId="14" xfId="3" applyNumberFormat="1" applyFont="1" applyFill="1" applyBorder="1" applyAlignment="1">
      <alignment horizontal="right"/>
    </xf>
    <xf numFmtId="165" fontId="5" fillId="2" borderId="16" xfId="3" applyNumberFormat="1" applyFont="1" applyFill="1" applyBorder="1" applyAlignment="1">
      <alignment horizontal="right"/>
    </xf>
    <xf numFmtId="164" fontId="5" fillId="2" borderId="17" xfId="1" applyFont="1" applyFill="1" applyBorder="1"/>
    <xf numFmtId="164" fontId="5" fillId="2" borderId="18" xfId="1" applyFont="1" applyFill="1" applyBorder="1"/>
    <xf numFmtId="44" fontId="5" fillId="2" borderId="18" xfId="2" applyFont="1" applyFill="1" applyBorder="1"/>
    <xf numFmtId="10" fontId="5" fillId="2" borderId="18" xfId="3" applyNumberFormat="1" applyFont="1" applyFill="1" applyBorder="1"/>
    <xf numFmtId="10" fontId="5" fillId="2" borderId="19" xfId="3" applyNumberFormat="1" applyFont="1" applyFill="1" applyBorder="1"/>
    <xf numFmtId="164" fontId="5" fillId="2" borderId="20" xfId="1" applyFont="1" applyFill="1" applyBorder="1"/>
    <xf numFmtId="164" fontId="5" fillId="2" borderId="21" xfId="1" applyFont="1" applyFill="1" applyBorder="1"/>
    <xf numFmtId="44" fontId="5" fillId="2" borderId="21" xfId="2" applyFont="1" applyFill="1" applyBorder="1"/>
    <xf numFmtId="10" fontId="5" fillId="2" borderId="21" xfId="3" applyNumberFormat="1" applyFont="1" applyFill="1" applyBorder="1"/>
    <xf numFmtId="10" fontId="5" fillId="2" borderId="22" xfId="3" applyNumberFormat="1" applyFont="1" applyFill="1" applyBorder="1"/>
    <xf numFmtId="164" fontId="5" fillId="2" borderId="23" xfId="1" applyFont="1" applyFill="1" applyBorder="1"/>
    <xf numFmtId="164" fontId="5" fillId="2" borderId="24" xfId="1" applyFont="1" applyFill="1" applyBorder="1"/>
    <xf numFmtId="44" fontId="5" fillId="2" borderId="24" xfId="2" applyFont="1" applyFill="1" applyBorder="1"/>
    <xf numFmtId="10" fontId="5" fillId="2" borderId="24" xfId="3" applyNumberFormat="1" applyFont="1" applyFill="1" applyBorder="1"/>
    <xf numFmtId="10" fontId="5" fillId="2" borderId="25" xfId="3" applyNumberFormat="1" applyFont="1" applyFill="1" applyBorder="1"/>
  </cellXfs>
  <cellStyles count="6">
    <cellStyle name="Comma 2" xfId="4" xr:uid="{35D00ED1-46E3-4BD6-9062-D3FBC28EA85D}"/>
    <cellStyle name="Currency 2" xfId="2" xr:uid="{262137C5-C881-4BAA-BD2F-E0711B01324A}"/>
    <cellStyle name="Normal" xfId="0" builtinId="0"/>
    <cellStyle name="Normal 2" xfId="5" xr:uid="{9DC80608-B35A-404A-B3CD-AB0AA4974371}"/>
    <cellStyle name="Normal_17" xfId="1" xr:uid="{594B1CB3-D552-45FF-8B70-FF91D695A670}"/>
    <cellStyle name="Percent 2" xfId="3" xr:uid="{B355CDED-3A95-486B-9727-77B4E7CEB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V4">
            <v>438992</v>
          </cell>
          <cell r="FU4">
            <v>6</v>
          </cell>
        </row>
        <row r="5">
          <cell r="DV5">
            <v>401410</v>
          </cell>
          <cell r="FU5">
            <v>5</v>
          </cell>
        </row>
        <row r="6">
          <cell r="DV6">
            <v>2331071.5</v>
          </cell>
          <cell r="FU6">
            <v>23</v>
          </cell>
        </row>
        <row r="7">
          <cell r="DV7">
            <v>1849923</v>
          </cell>
          <cell r="FU7">
            <v>18.5</v>
          </cell>
        </row>
        <row r="8">
          <cell r="DV8">
            <v>2277267</v>
          </cell>
          <cell r="FU8">
            <v>18.5</v>
          </cell>
        </row>
        <row r="9">
          <cell r="DV9">
            <v>5834659</v>
          </cell>
          <cell r="FU9">
            <v>43</v>
          </cell>
        </row>
        <row r="10">
          <cell r="DV10">
            <v>292686</v>
          </cell>
          <cell r="FU10">
            <v>3</v>
          </cell>
        </row>
        <row r="11">
          <cell r="DV11">
            <v>2505724</v>
          </cell>
          <cell r="FU11">
            <v>20.75</v>
          </cell>
        </row>
        <row r="12">
          <cell r="DV12">
            <v>981892</v>
          </cell>
          <cell r="FU12">
            <v>9</v>
          </cell>
        </row>
        <row r="13">
          <cell r="DV13">
            <v>352747.32</v>
          </cell>
          <cell r="FU13">
            <v>4</v>
          </cell>
        </row>
        <row r="14">
          <cell r="DV14">
            <v>1868330</v>
          </cell>
          <cell r="FU14">
            <v>15</v>
          </cell>
        </row>
        <row r="15">
          <cell r="DV15">
            <v>233985</v>
          </cell>
          <cell r="FU15">
            <v>2</v>
          </cell>
        </row>
        <row r="16">
          <cell r="DV16">
            <v>1978478</v>
          </cell>
          <cell r="FU16">
            <v>16</v>
          </cell>
        </row>
        <row r="17">
          <cell r="DV17">
            <v>1890798</v>
          </cell>
          <cell r="FU17">
            <v>17</v>
          </cell>
        </row>
        <row r="18">
          <cell r="DV18">
            <v>1511334</v>
          </cell>
          <cell r="FU18">
            <v>15</v>
          </cell>
        </row>
        <row r="19">
          <cell r="DV19">
            <v>1115304</v>
          </cell>
          <cell r="FU19">
            <v>10.39</v>
          </cell>
        </row>
        <row r="20">
          <cell r="DV20">
            <v>37053539</v>
          </cell>
          <cell r="FU20">
            <v>210</v>
          </cell>
        </row>
        <row r="21">
          <cell r="DV21">
            <v>2897107</v>
          </cell>
          <cell r="FU21">
            <v>24</v>
          </cell>
        </row>
        <row r="22">
          <cell r="DV22">
            <v>1864255</v>
          </cell>
          <cell r="FU22">
            <v>14</v>
          </cell>
        </row>
        <row r="23">
          <cell r="DV23">
            <v>863898</v>
          </cell>
          <cell r="FU23">
            <v>9</v>
          </cell>
        </row>
        <row r="24">
          <cell r="DV24">
            <v>2157300</v>
          </cell>
          <cell r="FU24">
            <v>20</v>
          </cell>
        </row>
        <row r="25">
          <cell r="DV25">
            <v>545393</v>
          </cell>
          <cell r="FU25">
            <v>5</v>
          </cell>
        </row>
        <row r="26">
          <cell r="DV26">
            <v>1615549</v>
          </cell>
          <cell r="FU26">
            <v>13</v>
          </cell>
        </row>
        <row r="27">
          <cell r="DV27">
            <v>1329777</v>
          </cell>
          <cell r="FU27">
            <v>14</v>
          </cell>
        </row>
        <row r="28">
          <cell r="DV28">
            <v>911167</v>
          </cell>
          <cell r="FU28">
            <v>8</v>
          </cell>
        </row>
        <row r="29">
          <cell r="DV29">
            <v>452118.29</v>
          </cell>
          <cell r="FU29">
            <v>5</v>
          </cell>
        </row>
        <row r="30">
          <cell r="DV30">
            <v>11865755</v>
          </cell>
          <cell r="FU30">
            <v>66.25</v>
          </cell>
        </row>
        <row r="31">
          <cell r="DV31">
            <v>1674514</v>
          </cell>
          <cell r="FU31">
            <v>12</v>
          </cell>
        </row>
        <row r="32">
          <cell r="DV32">
            <v>2446284</v>
          </cell>
          <cell r="FU32">
            <v>20</v>
          </cell>
        </row>
        <row r="33">
          <cell r="DV33">
            <v>388345</v>
          </cell>
          <cell r="FU33">
            <v>4</v>
          </cell>
        </row>
        <row r="34">
          <cell r="DV34">
            <v>9800773</v>
          </cell>
          <cell r="FU34">
            <v>66.5</v>
          </cell>
        </row>
        <row r="35">
          <cell r="DV35">
            <v>4584000</v>
          </cell>
          <cell r="FU35">
            <v>47</v>
          </cell>
        </row>
        <row r="36">
          <cell r="DV36">
            <v>1228509</v>
          </cell>
          <cell r="FU36">
            <v>13.125</v>
          </cell>
        </row>
        <row r="37">
          <cell r="DV37">
            <v>5617026</v>
          </cell>
          <cell r="FU37">
            <v>30</v>
          </cell>
        </row>
        <row r="38">
          <cell r="DV38">
            <v>441831</v>
          </cell>
          <cell r="FU38">
            <v>4</v>
          </cell>
        </row>
        <row r="39">
          <cell r="DV39">
            <v>1450699</v>
          </cell>
          <cell r="FU39">
            <v>14</v>
          </cell>
        </row>
        <row r="40">
          <cell r="DV40">
            <v>4216202</v>
          </cell>
          <cell r="FU40">
            <v>32</v>
          </cell>
        </row>
        <row r="41">
          <cell r="DV41">
            <v>423891</v>
          </cell>
          <cell r="FU41">
            <v>6.5</v>
          </cell>
        </row>
        <row r="42">
          <cell r="DV42">
            <v>2455837</v>
          </cell>
          <cell r="FU42">
            <v>25</v>
          </cell>
        </row>
        <row r="43">
          <cell r="DV43">
            <v>122148370.11</v>
          </cell>
          <cell r="EY43">
            <v>893.29000000000008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D746F-CC77-4B49-BE31-ED18712CE179}">
  <sheetPr>
    <tabColor rgb="FF00B050"/>
  </sheetPr>
  <dimension ref="A1:M50"/>
  <sheetViews>
    <sheetView tabSelected="1" view="pageLayout" zoomScaleNormal="100" workbookViewId="0">
      <selection activeCell="E37" sqref="E37"/>
    </sheetView>
  </sheetViews>
  <sheetFormatPr defaultRowHeight="13.2" x14ac:dyDescent="0.25"/>
  <cols>
    <col min="1" max="1" width="16.6640625" style="2" customWidth="1"/>
    <col min="2" max="2" width="0" style="2" hidden="1" customWidth="1"/>
    <col min="3" max="5" width="7.6640625" style="2" customWidth="1"/>
    <col min="6" max="6" width="14.88671875" style="2" customWidth="1"/>
    <col min="7" max="7" width="15.109375" style="2" customWidth="1"/>
    <col min="8" max="8" width="14.5546875" style="2" customWidth="1"/>
    <col min="9" max="10" width="8.6640625" style="2" customWidth="1"/>
    <col min="11" max="12" width="8.88671875" style="2"/>
    <col min="13" max="13" width="10.6640625" style="2" bestFit="1" customWidth="1"/>
    <col min="14" max="257" width="8.88671875" style="2"/>
    <col min="258" max="258" width="16.6640625" style="2" customWidth="1"/>
    <col min="259" max="259" width="0" style="2" hidden="1" customWidth="1"/>
    <col min="260" max="261" width="7.6640625" style="2" customWidth="1"/>
    <col min="262" max="264" width="13.33203125" style="2" customWidth="1"/>
    <col min="265" max="266" width="8.6640625" style="2" customWidth="1"/>
    <col min="267" max="513" width="8.88671875" style="2"/>
    <col min="514" max="514" width="16.6640625" style="2" customWidth="1"/>
    <col min="515" max="515" width="0" style="2" hidden="1" customWidth="1"/>
    <col min="516" max="517" width="7.6640625" style="2" customWidth="1"/>
    <col min="518" max="520" width="13.33203125" style="2" customWidth="1"/>
    <col min="521" max="522" width="8.6640625" style="2" customWidth="1"/>
    <col min="523" max="769" width="8.88671875" style="2"/>
    <col min="770" max="770" width="16.6640625" style="2" customWidth="1"/>
    <col min="771" max="771" width="0" style="2" hidden="1" customWidth="1"/>
    <col min="772" max="773" width="7.6640625" style="2" customWidth="1"/>
    <col min="774" max="776" width="13.33203125" style="2" customWidth="1"/>
    <col min="777" max="778" width="8.6640625" style="2" customWidth="1"/>
    <col min="779" max="1025" width="8.88671875" style="2"/>
    <col min="1026" max="1026" width="16.6640625" style="2" customWidth="1"/>
    <col min="1027" max="1027" width="0" style="2" hidden="1" customWidth="1"/>
    <col min="1028" max="1029" width="7.6640625" style="2" customWidth="1"/>
    <col min="1030" max="1032" width="13.33203125" style="2" customWidth="1"/>
    <col min="1033" max="1034" width="8.6640625" style="2" customWidth="1"/>
    <col min="1035" max="1281" width="8.88671875" style="2"/>
    <col min="1282" max="1282" width="16.6640625" style="2" customWidth="1"/>
    <col min="1283" max="1283" width="0" style="2" hidden="1" customWidth="1"/>
    <col min="1284" max="1285" width="7.6640625" style="2" customWidth="1"/>
    <col min="1286" max="1288" width="13.33203125" style="2" customWidth="1"/>
    <col min="1289" max="1290" width="8.6640625" style="2" customWidth="1"/>
    <col min="1291" max="1537" width="8.88671875" style="2"/>
    <col min="1538" max="1538" width="16.6640625" style="2" customWidth="1"/>
    <col min="1539" max="1539" width="0" style="2" hidden="1" customWidth="1"/>
    <col min="1540" max="1541" width="7.6640625" style="2" customWidth="1"/>
    <col min="1542" max="1544" width="13.33203125" style="2" customWidth="1"/>
    <col min="1545" max="1546" width="8.6640625" style="2" customWidth="1"/>
    <col min="1547" max="1793" width="8.88671875" style="2"/>
    <col min="1794" max="1794" width="16.6640625" style="2" customWidth="1"/>
    <col min="1795" max="1795" width="0" style="2" hidden="1" customWidth="1"/>
    <col min="1796" max="1797" width="7.6640625" style="2" customWidth="1"/>
    <col min="1798" max="1800" width="13.33203125" style="2" customWidth="1"/>
    <col min="1801" max="1802" width="8.6640625" style="2" customWidth="1"/>
    <col min="1803" max="2049" width="8.88671875" style="2"/>
    <col min="2050" max="2050" width="16.6640625" style="2" customWidth="1"/>
    <col min="2051" max="2051" width="0" style="2" hidden="1" customWidth="1"/>
    <col min="2052" max="2053" width="7.6640625" style="2" customWidth="1"/>
    <col min="2054" max="2056" width="13.33203125" style="2" customWidth="1"/>
    <col min="2057" max="2058" width="8.6640625" style="2" customWidth="1"/>
    <col min="2059" max="2305" width="8.88671875" style="2"/>
    <col min="2306" max="2306" width="16.6640625" style="2" customWidth="1"/>
    <col min="2307" max="2307" width="0" style="2" hidden="1" customWidth="1"/>
    <col min="2308" max="2309" width="7.6640625" style="2" customWidth="1"/>
    <col min="2310" max="2312" width="13.33203125" style="2" customWidth="1"/>
    <col min="2313" max="2314" width="8.6640625" style="2" customWidth="1"/>
    <col min="2315" max="2561" width="8.88671875" style="2"/>
    <col min="2562" max="2562" width="16.6640625" style="2" customWidth="1"/>
    <col min="2563" max="2563" width="0" style="2" hidden="1" customWidth="1"/>
    <col min="2564" max="2565" width="7.6640625" style="2" customWidth="1"/>
    <col min="2566" max="2568" width="13.33203125" style="2" customWidth="1"/>
    <col min="2569" max="2570" width="8.6640625" style="2" customWidth="1"/>
    <col min="2571" max="2817" width="8.88671875" style="2"/>
    <col min="2818" max="2818" width="16.6640625" style="2" customWidth="1"/>
    <col min="2819" max="2819" width="0" style="2" hidden="1" customWidth="1"/>
    <col min="2820" max="2821" width="7.6640625" style="2" customWidth="1"/>
    <col min="2822" max="2824" width="13.33203125" style="2" customWidth="1"/>
    <col min="2825" max="2826" width="8.6640625" style="2" customWidth="1"/>
    <col min="2827" max="3073" width="8.88671875" style="2"/>
    <col min="3074" max="3074" width="16.6640625" style="2" customWidth="1"/>
    <col min="3075" max="3075" width="0" style="2" hidden="1" customWidth="1"/>
    <col min="3076" max="3077" width="7.6640625" style="2" customWidth="1"/>
    <col min="3078" max="3080" width="13.33203125" style="2" customWidth="1"/>
    <col min="3081" max="3082" width="8.6640625" style="2" customWidth="1"/>
    <col min="3083" max="3329" width="8.88671875" style="2"/>
    <col min="3330" max="3330" width="16.6640625" style="2" customWidth="1"/>
    <col min="3331" max="3331" width="0" style="2" hidden="1" customWidth="1"/>
    <col min="3332" max="3333" width="7.6640625" style="2" customWidth="1"/>
    <col min="3334" max="3336" width="13.33203125" style="2" customWidth="1"/>
    <col min="3337" max="3338" width="8.6640625" style="2" customWidth="1"/>
    <col min="3339" max="3585" width="8.88671875" style="2"/>
    <col min="3586" max="3586" width="16.6640625" style="2" customWidth="1"/>
    <col min="3587" max="3587" width="0" style="2" hidden="1" customWidth="1"/>
    <col min="3588" max="3589" width="7.6640625" style="2" customWidth="1"/>
    <col min="3590" max="3592" width="13.33203125" style="2" customWidth="1"/>
    <col min="3593" max="3594" width="8.6640625" style="2" customWidth="1"/>
    <col min="3595" max="3841" width="8.88671875" style="2"/>
    <col min="3842" max="3842" width="16.6640625" style="2" customWidth="1"/>
    <col min="3843" max="3843" width="0" style="2" hidden="1" customWidth="1"/>
    <col min="3844" max="3845" width="7.6640625" style="2" customWidth="1"/>
    <col min="3846" max="3848" width="13.33203125" style="2" customWidth="1"/>
    <col min="3849" max="3850" width="8.6640625" style="2" customWidth="1"/>
    <col min="3851" max="4097" width="8.88671875" style="2"/>
    <col min="4098" max="4098" width="16.6640625" style="2" customWidth="1"/>
    <col min="4099" max="4099" width="0" style="2" hidden="1" customWidth="1"/>
    <col min="4100" max="4101" width="7.6640625" style="2" customWidth="1"/>
    <col min="4102" max="4104" width="13.33203125" style="2" customWidth="1"/>
    <col min="4105" max="4106" width="8.6640625" style="2" customWidth="1"/>
    <col min="4107" max="4353" width="8.88671875" style="2"/>
    <col min="4354" max="4354" width="16.6640625" style="2" customWidth="1"/>
    <col min="4355" max="4355" width="0" style="2" hidden="1" customWidth="1"/>
    <col min="4356" max="4357" width="7.6640625" style="2" customWidth="1"/>
    <col min="4358" max="4360" width="13.33203125" style="2" customWidth="1"/>
    <col min="4361" max="4362" width="8.6640625" style="2" customWidth="1"/>
    <col min="4363" max="4609" width="8.88671875" style="2"/>
    <col min="4610" max="4610" width="16.6640625" style="2" customWidth="1"/>
    <col min="4611" max="4611" width="0" style="2" hidden="1" customWidth="1"/>
    <col min="4612" max="4613" width="7.6640625" style="2" customWidth="1"/>
    <col min="4614" max="4616" width="13.33203125" style="2" customWidth="1"/>
    <col min="4617" max="4618" width="8.6640625" style="2" customWidth="1"/>
    <col min="4619" max="4865" width="8.88671875" style="2"/>
    <col min="4866" max="4866" width="16.6640625" style="2" customWidth="1"/>
    <col min="4867" max="4867" width="0" style="2" hidden="1" customWidth="1"/>
    <col min="4868" max="4869" width="7.6640625" style="2" customWidth="1"/>
    <col min="4870" max="4872" width="13.33203125" style="2" customWidth="1"/>
    <col min="4873" max="4874" width="8.6640625" style="2" customWidth="1"/>
    <col min="4875" max="5121" width="8.88671875" style="2"/>
    <col min="5122" max="5122" width="16.6640625" style="2" customWidth="1"/>
    <col min="5123" max="5123" width="0" style="2" hidden="1" customWidth="1"/>
    <col min="5124" max="5125" width="7.6640625" style="2" customWidth="1"/>
    <col min="5126" max="5128" width="13.33203125" style="2" customWidth="1"/>
    <col min="5129" max="5130" width="8.6640625" style="2" customWidth="1"/>
    <col min="5131" max="5377" width="8.88671875" style="2"/>
    <col min="5378" max="5378" width="16.6640625" style="2" customWidth="1"/>
    <col min="5379" max="5379" width="0" style="2" hidden="1" customWidth="1"/>
    <col min="5380" max="5381" width="7.6640625" style="2" customWidth="1"/>
    <col min="5382" max="5384" width="13.33203125" style="2" customWidth="1"/>
    <col min="5385" max="5386" width="8.6640625" style="2" customWidth="1"/>
    <col min="5387" max="5633" width="8.88671875" style="2"/>
    <col min="5634" max="5634" width="16.6640625" style="2" customWidth="1"/>
    <col min="5635" max="5635" width="0" style="2" hidden="1" customWidth="1"/>
    <col min="5636" max="5637" width="7.6640625" style="2" customWidth="1"/>
    <col min="5638" max="5640" width="13.33203125" style="2" customWidth="1"/>
    <col min="5641" max="5642" width="8.6640625" style="2" customWidth="1"/>
    <col min="5643" max="5889" width="8.88671875" style="2"/>
    <col min="5890" max="5890" width="16.6640625" style="2" customWidth="1"/>
    <col min="5891" max="5891" width="0" style="2" hidden="1" customWidth="1"/>
    <col min="5892" max="5893" width="7.6640625" style="2" customWidth="1"/>
    <col min="5894" max="5896" width="13.33203125" style="2" customWidth="1"/>
    <col min="5897" max="5898" width="8.6640625" style="2" customWidth="1"/>
    <col min="5899" max="6145" width="8.88671875" style="2"/>
    <col min="6146" max="6146" width="16.6640625" style="2" customWidth="1"/>
    <col min="6147" max="6147" width="0" style="2" hidden="1" customWidth="1"/>
    <col min="6148" max="6149" width="7.6640625" style="2" customWidth="1"/>
    <col min="6150" max="6152" width="13.33203125" style="2" customWidth="1"/>
    <col min="6153" max="6154" width="8.6640625" style="2" customWidth="1"/>
    <col min="6155" max="6401" width="8.88671875" style="2"/>
    <col min="6402" max="6402" width="16.6640625" style="2" customWidth="1"/>
    <col min="6403" max="6403" width="0" style="2" hidden="1" customWidth="1"/>
    <col min="6404" max="6405" width="7.6640625" style="2" customWidth="1"/>
    <col min="6406" max="6408" width="13.33203125" style="2" customWidth="1"/>
    <col min="6409" max="6410" width="8.6640625" style="2" customWidth="1"/>
    <col min="6411" max="6657" width="8.88671875" style="2"/>
    <col min="6658" max="6658" width="16.6640625" style="2" customWidth="1"/>
    <col min="6659" max="6659" width="0" style="2" hidden="1" customWidth="1"/>
    <col min="6660" max="6661" width="7.6640625" style="2" customWidth="1"/>
    <col min="6662" max="6664" width="13.33203125" style="2" customWidth="1"/>
    <col min="6665" max="6666" width="8.6640625" style="2" customWidth="1"/>
    <col min="6667" max="6913" width="8.88671875" style="2"/>
    <col min="6914" max="6914" width="16.6640625" style="2" customWidth="1"/>
    <col min="6915" max="6915" width="0" style="2" hidden="1" customWidth="1"/>
    <col min="6916" max="6917" width="7.6640625" style="2" customWidth="1"/>
    <col min="6918" max="6920" width="13.33203125" style="2" customWidth="1"/>
    <col min="6921" max="6922" width="8.6640625" style="2" customWidth="1"/>
    <col min="6923" max="7169" width="8.88671875" style="2"/>
    <col min="7170" max="7170" width="16.6640625" style="2" customWidth="1"/>
    <col min="7171" max="7171" width="0" style="2" hidden="1" customWidth="1"/>
    <col min="7172" max="7173" width="7.6640625" style="2" customWidth="1"/>
    <col min="7174" max="7176" width="13.33203125" style="2" customWidth="1"/>
    <col min="7177" max="7178" width="8.6640625" style="2" customWidth="1"/>
    <col min="7179" max="7425" width="8.88671875" style="2"/>
    <col min="7426" max="7426" width="16.6640625" style="2" customWidth="1"/>
    <col min="7427" max="7427" width="0" style="2" hidden="1" customWidth="1"/>
    <col min="7428" max="7429" width="7.6640625" style="2" customWidth="1"/>
    <col min="7430" max="7432" width="13.33203125" style="2" customWidth="1"/>
    <col min="7433" max="7434" width="8.6640625" style="2" customWidth="1"/>
    <col min="7435" max="7681" width="8.88671875" style="2"/>
    <col min="7682" max="7682" width="16.6640625" style="2" customWidth="1"/>
    <col min="7683" max="7683" width="0" style="2" hidden="1" customWidth="1"/>
    <col min="7684" max="7685" width="7.6640625" style="2" customWidth="1"/>
    <col min="7686" max="7688" width="13.33203125" style="2" customWidth="1"/>
    <col min="7689" max="7690" width="8.6640625" style="2" customWidth="1"/>
    <col min="7691" max="7937" width="8.88671875" style="2"/>
    <col min="7938" max="7938" width="16.6640625" style="2" customWidth="1"/>
    <col min="7939" max="7939" width="0" style="2" hidden="1" customWidth="1"/>
    <col min="7940" max="7941" width="7.6640625" style="2" customWidth="1"/>
    <col min="7942" max="7944" width="13.33203125" style="2" customWidth="1"/>
    <col min="7945" max="7946" width="8.6640625" style="2" customWidth="1"/>
    <col min="7947" max="8193" width="8.88671875" style="2"/>
    <col min="8194" max="8194" width="16.6640625" style="2" customWidth="1"/>
    <col min="8195" max="8195" width="0" style="2" hidden="1" customWidth="1"/>
    <col min="8196" max="8197" width="7.6640625" style="2" customWidth="1"/>
    <col min="8198" max="8200" width="13.33203125" style="2" customWidth="1"/>
    <col min="8201" max="8202" width="8.6640625" style="2" customWidth="1"/>
    <col min="8203" max="8449" width="8.88671875" style="2"/>
    <col min="8450" max="8450" width="16.6640625" style="2" customWidth="1"/>
    <col min="8451" max="8451" width="0" style="2" hidden="1" customWidth="1"/>
    <col min="8452" max="8453" width="7.6640625" style="2" customWidth="1"/>
    <col min="8454" max="8456" width="13.33203125" style="2" customWidth="1"/>
    <col min="8457" max="8458" width="8.6640625" style="2" customWidth="1"/>
    <col min="8459" max="8705" width="8.88671875" style="2"/>
    <col min="8706" max="8706" width="16.6640625" style="2" customWidth="1"/>
    <col min="8707" max="8707" width="0" style="2" hidden="1" customWidth="1"/>
    <col min="8708" max="8709" width="7.6640625" style="2" customWidth="1"/>
    <col min="8710" max="8712" width="13.33203125" style="2" customWidth="1"/>
    <col min="8713" max="8714" width="8.6640625" style="2" customWidth="1"/>
    <col min="8715" max="8961" width="8.88671875" style="2"/>
    <col min="8962" max="8962" width="16.6640625" style="2" customWidth="1"/>
    <col min="8963" max="8963" width="0" style="2" hidden="1" customWidth="1"/>
    <col min="8964" max="8965" width="7.6640625" style="2" customWidth="1"/>
    <col min="8966" max="8968" width="13.33203125" style="2" customWidth="1"/>
    <col min="8969" max="8970" width="8.6640625" style="2" customWidth="1"/>
    <col min="8971" max="9217" width="8.88671875" style="2"/>
    <col min="9218" max="9218" width="16.6640625" style="2" customWidth="1"/>
    <col min="9219" max="9219" width="0" style="2" hidden="1" customWidth="1"/>
    <col min="9220" max="9221" width="7.6640625" style="2" customWidth="1"/>
    <col min="9222" max="9224" width="13.33203125" style="2" customWidth="1"/>
    <col min="9225" max="9226" width="8.6640625" style="2" customWidth="1"/>
    <col min="9227" max="9473" width="8.88671875" style="2"/>
    <col min="9474" max="9474" width="16.6640625" style="2" customWidth="1"/>
    <col min="9475" max="9475" width="0" style="2" hidden="1" customWidth="1"/>
    <col min="9476" max="9477" width="7.6640625" style="2" customWidth="1"/>
    <col min="9478" max="9480" width="13.33203125" style="2" customWidth="1"/>
    <col min="9481" max="9482" width="8.6640625" style="2" customWidth="1"/>
    <col min="9483" max="9729" width="8.88671875" style="2"/>
    <col min="9730" max="9730" width="16.6640625" style="2" customWidth="1"/>
    <col min="9731" max="9731" width="0" style="2" hidden="1" customWidth="1"/>
    <col min="9732" max="9733" width="7.6640625" style="2" customWidth="1"/>
    <col min="9734" max="9736" width="13.33203125" style="2" customWidth="1"/>
    <col min="9737" max="9738" width="8.6640625" style="2" customWidth="1"/>
    <col min="9739" max="9985" width="8.88671875" style="2"/>
    <col min="9986" max="9986" width="16.6640625" style="2" customWidth="1"/>
    <col min="9987" max="9987" width="0" style="2" hidden="1" customWidth="1"/>
    <col min="9988" max="9989" width="7.6640625" style="2" customWidth="1"/>
    <col min="9990" max="9992" width="13.33203125" style="2" customWidth="1"/>
    <col min="9993" max="9994" width="8.6640625" style="2" customWidth="1"/>
    <col min="9995" max="10241" width="8.88671875" style="2"/>
    <col min="10242" max="10242" width="16.6640625" style="2" customWidth="1"/>
    <col min="10243" max="10243" width="0" style="2" hidden="1" customWidth="1"/>
    <col min="10244" max="10245" width="7.6640625" style="2" customWidth="1"/>
    <col min="10246" max="10248" width="13.33203125" style="2" customWidth="1"/>
    <col min="10249" max="10250" width="8.6640625" style="2" customWidth="1"/>
    <col min="10251" max="10497" width="8.88671875" style="2"/>
    <col min="10498" max="10498" width="16.6640625" style="2" customWidth="1"/>
    <col min="10499" max="10499" width="0" style="2" hidden="1" customWidth="1"/>
    <col min="10500" max="10501" width="7.6640625" style="2" customWidth="1"/>
    <col min="10502" max="10504" width="13.33203125" style="2" customWidth="1"/>
    <col min="10505" max="10506" width="8.6640625" style="2" customWidth="1"/>
    <col min="10507" max="10753" width="8.88671875" style="2"/>
    <col min="10754" max="10754" width="16.6640625" style="2" customWidth="1"/>
    <col min="10755" max="10755" width="0" style="2" hidden="1" customWidth="1"/>
    <col min="10756" max="10757" width="7.6640625" style="2" customWidth="1"/>
    <col min="10758" max="10760" width="13.33203125" style="2" customWidth="1"/>
    <col min="10761" max="10762" width="8.6640625" style="2" customWidth="1"/>
    <col min="10763" max="11009" width="8.88671875" style="2"/>
    <col min="11010" max="11010" width="16.6640625" style="2" customWidth="1"/>
    <col min="11011" max="11011" width="0" style="2" hidden="1" customWidth="1"/>
    <col min="11012" max="11013" width="7.6640625" style="2" customWidth="1"/>
    <col min="11014" max="11016" width="13.33203125" style="2" customWidth="1"/>
    <col min="11017" max="11018" width="8.6640625" style="2" customWidth="1"/>
    <col min="11019" max="11265" width="8.88671875" style="2"/>
    <col min="11266" max="11266" width="16.6640625" style="2" customWidth="1"/>
    <col min="11267" max="11267" width="0" style="2" hidden="1" customWidth="1"/>
    <col min="11268" max="11269" width="7.6640625" style="2" customWidth="1"/>
    <col min="11270" max="11272" width="13.33203125" style="2" customWidth="1"/>
    <col min="11273" max="11274" width="8.6640625" style="2" customWidth="1"/>
    <col min="11275" max="11521" width="8.88671875" style="2"/>
    <col min="11522" max="11522" width="16.6640625" style="2" customWidth="1"/>
    <col min="11523" max="11523" width="0" style="2" hidden="1" customWidth="1"/>
    <col min="11524" max="11525" width="7.6640625" style="2" customWidth="1"/>
    <col min="11526" max="11528" width="13.33203125" style="2" customWidth="1"/>
    <col min="11529" max="11530" width="8.6640625" style="2" customWidth="1"/>
    <col min="11531" max="11777" width="8.88671875" style="2"/>
    <col min="11778" max="11778" width="16.6640625" style="2" customWidth="1"/>
    <col min="11779" max="11779" width="0" style="2" hidden="1" customWidth="1"/>
    <col min="11780" max="11781" width="7.6640625" style="2" customWidth="1"/>
    <col min="11782" max="11784" width="13.33203125" style="2" customWidth="1"/>
    <col min="11785" max="11786" width="8.6640625" style="2" customWidth="1"/>
    <col min="11787" max="12033" width="8.88671875" style="2"/>
    <col min="12034" max="12034" width="16.6640625" style="2" customWidth="1"/>
    <col min="12035" max="12035" width="0" style="2" hidden="1" customWidth="1"/>
    <col min="12036" max="12037" width="7.6640625" style="2" customWidth="1"/>
    <col min="12038" max="12040" width="13.33203125" style="2" customWidth="1"/>
    <col min="12041" max="12042" width="8.6640625" style="2" customWidth="1"/>
    <col min="12043" max="12289" width="8.88671875" style="2"/>
    <col min="12290" max="12290" width="16.6640625" style="2" customWidth="1"/>
    <col min="12291" max="12291" width="0" style="2" hidden="1" customWidth="1"/>
    <col min="12292" max="12293" width="7.6640625" style="2" customWidth="1"/>
    <col min="12294" max="12296" width="13.33203125" style="2" customWidth="1"/>
    <col min="12297" max="12298" width="8.6640625" style="2" customWidth="1"/>
    <col min="12299" max="12545" width="8.88671875" style="2"/>
    <col min="12546" max="12546" width="16.6640625" style="2" customWidth="1"/>
    <col min="12547" max="12547" width="0" style="2" hidden="1" customWidth="1"/>
    <col min="12548" max="12549" width="7.6640625" style="2" customWidth="1"/>
    <col min="12550" max="12552" width="13.33203125" style="2" customWidth="1"/>
    <col min="12553" max="12554" width="8.6640625" style="2" customWidth="1"/>
    <col min="12555" max="12801" width="8.88671875" style="2"/>
    <col min="12802" max="12802" width="16.6640625" style="2" customWidth="1"/>
    <col min="12803" max="12803" width="0" style="2" hidden="1" customWidth="1"/>
    <col min="12804" max="12805" width="7.6640625" style="2" customWidth="1"/>
    <col min="12806" max="12808" width="13.33203125" style="2" customWidth="1"/>
    <col min="12809" max="12810" width="8.6640625" style="2" customWidth="1"/>
    <col min="12811" max="13057" width="8.88671875" style="2"/>
    <col min="13058" max="13058" width="16.6640625" style="2" customWidth="1"/>
    <col min="13059" max="13059" width="0" style="2" hidden="1" customWidth="1"/>
    <col min="13060" max="13061" width="7.6640625" style="2" customWidth="1"/>
    <col min="13062" max="13064" width="13.33203125" style="2" customWidth="1"/>
    <col min="13065" max="13066" width="8.6640625" style="2" customWidth="1"/>
    <col min="13067" max="13313" width="8.88671875" style="2"/>
    <col min="13314" max="13314" width="16.6640625" style="2" customWidth="1"/>
    <col min="13315" max="13315" width="0" style="2" hidden="1" customWidth="1"/>
    <col min="13316" max="13317" width="7.6640625" style="2" customWidth="1"/>
    <col min="13318" max="13320" width="13.33203125" style="2" customWidth="1"/>
    <col min="13321" max="13322" width="8.6640625" style="2" customWidth="1"/>
    <col min="13323" max="13569" width="8.88671875" style="2"/>
    <col min="13570" max="13570" width="16.6640625" style="2" customWidth="1"/>
    <col min="13571" max="13571" width="0" style="2" hidden="1" customWidth="1"/>
    <col min="13572" max="13573" width="7.6640625" style="2" customWidth="1"/>
    <col min="13574" max="13576" width="13.33203125" style="2" customWidth="1"/>
    <col min="13577" max="13578" width="8.6640625" style="2" customWidth="1"/>
    <col min="13579" max="13825" width="8.88671875" style="2"/>
    <col min="13826" max="13826" width="16.6640625" style="2" customWidth="1"/>
    <col min="13827" max="13827" width="0" style="2" hidden="1" customWidth="1"/>
    <col min="13828" max="13829" width="7.6640625" style="2" customWidth="1"/>
    <col min="13830" max="13832" width="13.33203125" style="2" customWidth="1"/>
    <col min="13833" max="13834" width="8.6640625" style="2" customWidth="1"/>
    <col min="13835" max="14081" width="8.88671875" style="2"/>
    <col min="14082" max="14082" width="16.6640625" style="2" customWidth="1"/>
    <col min="14083" max="14083" width="0" style="2" hidden="1" customWidth="1"/>
    <col min="14084" max="14085" width="7.6640625" style="2" customWidth="1"/>
    <col min="14086" max="14088" width="13.33203125" style="2" customWidth="1"/>
    <col min="14089" max="14090" width="8.6640625" style="2" customWidth="1"/>
    <col min="14091" max="14337" width="8.88671875" style="2"/>
    <col min="14338" max="14338" width="16.6640625" style="2" customWidth="1"/>
    <col min="14339" max="14339" width="0" style="2" hidden="1" customWidth="1"/>
    <col min="14340" max="14341" width="7.6640625" style="2" customWidth="1"/>
    <col min="14342" max="14344" width="13.33203125" style="2" customWidth="1"/>
    <col min="14345" max="14346" width="8.6640625" style="2" customWidth="1"/>
    <col min="14347" max="14593" width="8.88671875" style="2"/>
    <col min="14594" max="14594" width="16.6640625" style="2" customWidth="1"/>
    <col min="14595" max="14595" width="0" style="2" hidden="1" customWidth="1"/>
    <col min="14596" max="14597" width="7.6640625" style="2" customWidth="1"/>
    <col min="14598" max="14600" width="13.33203125" style="2" customWidth="1"/>
    <col min="14601" max="14602" width="8.6640625" style="2" customWidth="1"/>
    <col min="14603" max="14849" width="8.88671875" style="2"/>
    <col min="14850" max="14850" width="16.6640625" style="2" customWidth="1"/>
    <col min="14851" max="14851" width="0" style="2" hidden="1" customWidth="1"/>
    <col min="14852" max="14853" width="7.6640625" style="2" customWidth="1"/>
    <col min="14854" max="14856" width="13.33203125" style="2" customWidth="1"/>
    <col min="14857" max="14858" width="8.6640625" style="2" customWidth="1"/>
    <col min="14859" max="15105" width="8.88671875" style="2"/>
    <col min="15106" max="15106" width="16.6640625" style="2" customWidth="1"/>
    <col min="15107" max="15107" width="0" style="2" hidden="1" customWidth="1"/>
    <col min="15108" max="15109" width="7.6640625" style="2" customWidth="1"/>
    <col min="15110" max="15112" width="13.33203125" style="2" customWidth="1"/>
    <col min="15113" max="15114" width="8.6640625" style="2" customWidth="1"/>
    <col min="15115" max="15361" width="8.88671875" style="2"/>
    <col min="15362" max="15362" width="16.6640625" style="2" customWidth="1"/>
    <col min="15363" max="15363" width="0" style="2" hidden="1" customWidth="1"/>
    <col min="15364" max="15365" width="7.6640625" style="2" customWidth="1"/>
    <col min="15366" max="15368" width="13.33203125" style="2" customWidth="1"/>
    <col min="15369" max="15370" width="8.6640625" style="2" customWidth="1"/>
    <col min="15371" max="15617" width="8.88671875" style="2"/>
    <col min="15618" max="15618" width="16.6640625" style="2" customWidth="1"/>
    <col min="15619" max="15619" width="0" style="2" hidden="1" customWidth="1"/>
    <col min="15620" max="15621" width="7.6640625" style="2" customWidth="1"/>
    <col min="15622" max="15624" width="13.33203125" style="2" customWidth="1"/>
    <col min="15625" max="15626" width="8.6640625" style="2" customWidth="1"/>
    <col min="15627" max="15873" width="8.88671875" style="2"/>
    <col min="15874" max="15874" width="16.6640625" style="2" customWidth="1"/>
    <col min="15875" max="15875" width="0" style="2" hidden="1" customWidth="1"/>
    <col min="15876" max="15877" width="7.6640625" style="2" customWidth="1"/>
    <col min="15878" max="15880" width="13.33203125" style="2" customWidth="1"/>
    <col min="15881" max="15882" width="8.6640625" style="2" customWidth="1"/>
    <col min="15883" max="16129" width="8.88671875" style="2"/>
    <col min="16130" max="16130" width="16.6640625" style="2" customWidth="1"/>
    <col min="16131" max="16131" width="0" style="2" hidden="1" customWidth="1"/>
    <col min="16132" max="16133" width="7.6640625" style="2" customWidth="1"/>
    <col min="16134" max="16136" width="13.33203125" style="2" customWidth="1"/>
    <col min="16137" max="16138" width="8.6640625" style="2" customWidth="1"/>
    <col min="16139" max="16384" width="8.88671875" style="2"/>
  </cols>
  <sheetData>
    <row r="1" spans="1:13" s="1" customFormat="1" ht="18" customHeight="1" thickBot="1" x14ac:dyDescent="0.35">
      <c r="A1" s="30"/>
      <c r="B1" s="31" t="s">
        <v>0</v>
      </c>
      <c r="C1" s="32" t="s">
        <v>1</v>
      </c>
      <c r="D1" s="32"/>
      <c r="E1" s="33"/>
      <c r="F1" s="34" t="s">
        <v>2</v>
      </c>
      <c r="G1" s="35"/>
      <c r="H1" s="35"/>
      <c r="I1" s="36" t="s">
        <v>3</v>
      </c>
      <c r="J1" s="36" t="s">
        <v>4</v>
      </c>
    </row>
    <row r="2" spans="1:13" ht="15" customHeight="1" thickBot="1" x14ac:dyDescent="0.35">
      <c r="A2" s="37" t="s">
        <v>5</v>
      </c>
      <c r="B2" s="38" t="s">
        <v>6</v>
      </c>
      <c r="C2" s="39">
        <v>2023</v>
      </c>
      <c r="D2" s="40">
        <v>2024</v>
      </c>
      <c r="E2" s="40">
        <v>2025</v>
      </c>
      <c r="F2" s="39">
        <v>2023</v>
      </c>
      <c r="G2" s="39">
        <v>2024</v>
      </c>
      <c r="H2" s="39">
        <v>2025</v>
      </c>
      <c r="I2" s="41" t="s">
        <v>7</v>
      </c>
      <c r="J2" s="42" t="s">
        <v>7</v>
      </c>
    </row>
    <row r="3" spans="1:13" x14ac:dyDescent="0.25">
      <c r="A3" s="3" t="s">
        <v>8</v>
      </c>
      <c r="B3" s="4">
        <v>12075</v>
      </c>
      <c r="C3" s="5">
        <v>7.5</v>
      </c>
      <c r="D3" s="5">
        <v>7</v>
      </c>
      <c r="E3" s="6">
        <f>'[1]Progress Report Input'!FU4</f>
        <v>6</v>
      </c>
      <c r="F3" s="7">
        <v>473686</v>
      </c>
      <c r="G3" s="7">
        <v>474186</v>
      </c>
      <c r="H3" s="7">
        <f>'[1]Progress Report Input'!DV4</f>
        <v>438992</v>
      </c>
      <c r="I3" s="8">
        <f t="shared" ref="I3:J41" si="0">SUM((G3-F3)/F3)</f>
        <v>1.0555515679162989E-3</v>
      </c>
      <c r="J3" s="8">
        <f t="shared" si="0"/>
        <v>-7.4219820914156048E-2</v>
      </c>
    </row>
    <row r="4" spans="1:13" x14ac:dyDescent="0.25">
      <c r="A4" s="9" t="s">
        <v>9</v>
      </c>
      <c r="B4" s="10">
        <v>11700</v>
      </c>
      <c r="C4" s="11">
        <v>5</v>
      </c>
      <c r="D4" s="11">
        <v>5</v>
      </c>
      <c r="E4" s="12">
        <f>'[1]Progress Report Input'!FU5</f>
        <v>5</v>
      </c>
      <c r="F4" s="13">
        <v>367938</v>
      </c>
      <c r="G4" s="13">
        <v>404944</v>
      </c>
      <c r="H4" s="13">
        <f>'[1]Progress Report Input'!DV5</f>
        <v>401410</v>
      </c>
      <c r="I4" s="14">
        <f t="shared" si="0"/>
        <v>0.10057672760084579</v>
      </c>
      <c r="J4" s="14">
        <f t="shared" si="0"/>
        <v>-8.7271326405626449E-3</v>
      </c>
    </row>
    <row r="5" spans="1:13" x14ac:dyDescent="0.25">
      <c r="A5" s="9" t="s">
        <v>10</v>
      </c>
      <c r="B5" s="10">
        <v>29107</v>
      </c>
      <c r="C5" s="11">
        <v>20</v>
      </c>
      <c r="D5" s="11">
        <v>23</v>
      </c>
      <c r="E5" s="12">
        <f>'[1]Progress Report Input'!FU6</f>
        <v>23</v>
      </c>
      <c r="F5" s="13">
        <v>2204202</v>
      </c>
      <c r="G5" s="13">
        <v>2204202</v>
      </c>
      <c r="H5" s="13">
        <f>'[1]Progress Report Input'!DV6</f>
        <v>2331071.5</v>
      </c>
      <c r="I5" s="14">
        <f t="shared" si="0"/>
        <v>0</v>
      </c>
      <c r="J5" s="14">
        <f t="shared" si="0"/>
        <v>5.7558018729680853E-2</v>
      </c>
    </row>
    <row r="6" spans="1:13" x14ac:dyDescent="0.25">
      <c r="A6" s="9" t="s">
        <v>11</v>
      </c>
      <c r="B6" s="10">
        <v>35076</v>
      </c>
      <c r="C6" s="11">
        <v>16</v>
      </c>
      <c r="D6" s="11">
        <v>16</v>
      </c>
      <c r="E6" s="12">
        <f>'[1]Progress Report Input'!FU7</f>
        <v>18.5</v>
      </c>
      <c r="F6" s="13">
        <v>1604013</v>
      </c>
      <c r="G6" s="13">
        <v>1785197</v>
      </c>
      <c r="H6" s="13">
        <f>'[1]Progress Report Input'!DV7</f>
        <v>1849923</v>
      </c>
      <c r="I6" s="14">
        <f t="shared" si="0"/>
        <v>0.11295669050063809</v>
      </c>
      <c r="J6" s="14">
        <f t="shared" si="0"/>
        <v>3.6257062945994192E-2</v>
      </c>
    </row>
    <row r="7" spans="1:13" x14ac:dyDescent="0.25">
      <c r="A7" s="9" t="s">
        <v>12</v>
      </c>
      <c r="B7" s="10">
        <v>8294</v>
      </c>
      <c r="C7" s="11">
        <v>18.5</v>
      </c>
      <c r="D7" s="11">
        <v>18.5</v>
      </c>
      <c r="E7" s="12">
        <f>'[1]Progress Report Input'!FU8</f>
        <v>18.5</v>
      </c>
      <c r="F7" s="13">
        <v>2239980</v>
      </c>
      <c r="G7" s="13">
        <v>2209919</v>
      </c>
      <c r="H7" s="13">
        <f>'[1]Progress Report Input'!DV8</f>
        <v>2277267</v>
      </c>
      <c r="I7" s="14">
        <f t="shared" si="0"/>
        <v>-1.3420209109009902E-2</v>
      </c>
      <c r="J7" s="14">
        <f t="shared" si="0"/>
        <v>3.0475325113725887E-2</v>
      </c>
    </row>
    <row r="8" spans="1:13" x14ac:dyDescent="0.25">
      <c r="A8" s="9" t="s">
        <v>13</v>
      </c>
      <c r="B8" s="10">
        <v>121468</v>
      </c>
      <c r="C8" s="11">
        <v>44</v>
      </c>
      <c r="D8" s="11">
        <v>44</v>
      </c>
      <c r="E8" s="12">
        <f>'[1]Progress Report Input'!FU9</f>
        <v>43</v>
      </c>
      <c r="F8" s="13">
        <v>4926724</v>
      </c>
      <c r="G8" s="13">
        <v>5249818</v>
      </c>
      <c r="H8" s="13">
        <f>'[1]Progress Report Input'!DV9</f>
        <v>5834659</v>
      </c>
      <c r="I8" s="14">
        <f t="shared" si="0"/>
        <v>6.5579886350443012E-2</v>
      </c>
      <c r="J8" s="14">
        <f t="shared" si="0"/>
        <v>0.11140214765540443</v>
      </c>
      <c r="M8" s="15"/>
    </row>
    <row r="9" spans="1:13" x14ac:dyDescent="0.25">
      <c r="A9" s="9" t="s">
        <v>14</v>
      </c>
      <c r="B9" s="10">
        <v>5433</v>
      </c>
      <c r="C9" s="11">
        <v>3</v>
      </c>
      <c r="D9" s="11">
        <v>3</v>
      </c>
      <c r="E9" s="12">
        <f>'[1]Progress Report Input'!FU10</f>
        <v>3</v>
      </c>
      <c r="F9" s="13">
        <v>267071</v>
      </c>
      <c r="G9" s="13">
        <v>273412</v>
      </c>
      <c r="H9" s="13">
        <f>'[1]Progress Report Input'!DV10</f>
        <v>292686</v>
      </c>
      <c r="I9" s="14">
        <f t="shared" si="0"/>
        <v>2.3742750055228759E-2</v>
      </c>
      <c r="J9" s="14">
        <f t="shared" si="0"/>
        <v>7.049434552982313E-2</v>
      </c>
    </row>
    <row r="10" spans="1:13" x14ac:dyDescent="0.25">
      <c r="A10" s="9" t="s">
        <v>15</v>
      </c>
      <c r="B10" s="10">
        <v>46728</v>
      </c>
      <c r="C10" s="11">
        <v>19</v>
      </c>
      <c r="D10" s="11">
        <v>20.75</v>
      </c>
      <c r="E10" s="12">
        <f>'[1]Progress Report Input'!FU11</f>
        <v>20.75</v>
      </c>
      <c r="F10" s="13">
        <v>2433902</v>
      </c>
      <c r="G10" s="13">
        <v>2456761</v>
      </c>
      <c r="H10" s="13">
        <f>'[1]Progress Report Input'!DV11</f>
        <v>2505724</v>
      </c>
      <c r="I10" s="14">
        <f t="shared" si="0"/>
        <v>9.3919147114386696E-3</v>
      </c>
      <c r="J10" s="14">
        <f t="shared" si="0"/>
        <v>1.9929899571020544E-2</v>
      </c>
    </row>
    <row r="11" spans="1:13" x14ac:dyDescent="0.25">
      <c r="A11" s="9" t="s">
        <v>16</v>
      </c>
      <c r="B11" s="10">
        <v>22906</v>
      </c>
      <c r="C11" s="11">
        <v>9</v>
      </c>
      <c r="D11" s="11">
        <v>10</v>
      </c>
      <c r="E11" s="12">
        <f>'[1]Progress Report Input'!FU12</f>
        <v>9</v>
      </c>
      <c r="F11" s="13">
        <v>849412</v>
      </c>
      <c r="G11" s="13">
        <v>913243</v>
      </c>
      <c r="H11" s="13">
        <f>'[1]Progress Report Input'!DV12</f>
        <v>981892</v>
      </c>
      <c r="I11" s="14">
        <f t="shared" si="0"/>
        <v>7.514727835255447E-2</v>
      </c>
      <c r="J11" s="14">
        <f t="shared" si="0"/>
        <v>7.5170573439927821E-2</v>
      </c>
    </row>
    <row r="12" spans="1:13" x14ac:dyDescent="0.25">
      <c r="A12" s="9" t="s">
        <v>17</v>
      </c>
      <c r="B12" s="10">
        <v>7121</v>
      </c>
      <c r="C12" s="11">
        <v>4</v>
      </c>
      <c r="D12" s="11">
        <v>4</v>
      </c>
      <c r="E12" s="12">
        <f>'[1]Progress Report Input'!FU13</f>
        <v>4</v>
      </c>
      <c r="F12" s="13">
        <v>302970</v>
      </c>
      <c r="G12" s="13">
        <v>328448</v>
      </c>
      <c r="H12" s="13">
        <f>'[1]Progress Report Input'!DV13</f>
        <v>352747.32</v>
      </c>
      <c r="I12" s="14">
        <f t="shared" si="0"/>
        <v>8.4094134732811826E-2</v>
      </c>
      <c r="J12" s="14">
        <f t="shared" si="0"/>
        <v>7.3982243764614208E-2</v>
      </c>
    </row>
    <row r="13" spans="1:13" x14ac:dyDescent="0.25">
      <c r="A13" s="9" t="s">
        <v>18</v>
      </c>
      <c r="B13" s="10">
        <v>16883</v>
      </c>
      <c r="C13" s="11">
        <v>14</v>
      </c>
      <c r="D13" s="11">
        <v>16</v>
      </c>
      <c r="E13" s="12">
        <f>'[1]Progress Report Input'!FU14</f>
        <v>15</v>
      </c>
      <c r="F13" s="13">
        <v>1493527.35</v>
      </c>
      <c r="G13" s="13">
        <v>1743694</v>
      </c>
      <c r="H13" s="13">
        <f>'[1]Progress Report Input'!DV14</f>
        <v>1868330</v>
      </c>
      <c r="I13" s="14">
        <f t="shared" si="0"/>
        <v>0.16750054828256067</v>
      </c>
      <c r="J13" s="14">
        <f t="shared" si="0"/>
        <v>7.1478137792525528E-2</v>
      </c>
    </row>
    <row r="14" spans="1:13" x14ac:dyDescent="0.25">
      <c r="A14" s="9" t="s">
        <v>19</v>
      </c>
      <c r="B14" s="10">
        <v>2963</v>
      </c>
      <c r="C14" s="11">
        <v>2</v>
      </c>
      <c r="D14" s="11">
        <v>2</v>
      </c>
      <c r="E14" s="12">
        <f>'[1]Progress Report Input'!FU15</f>
        <v>2</v>
      </c>
      <c r="F14" s="13">
        <v>199913</v>
      </c>
      <c r="G14" s="13">
        <v>207058</v>
      </c>
      <c r="H14" s="13">
        <f>'[1]Progress Report Input'!DV15</f>
        <v>233985</v>
      </c>
      <c r="I14" s="14">
        <f t="shared" si="0"/>
        <v>3.5740547138005035E-2</v>
      </c>
      <c r="J14" s="14">
        <f t="shared" si="0"/>
        <v>0.13004568768171237</v>
      </c>
    </row>
    <row r="15" spans="1:13" x14ac:dyDescent="0.25">
      <c r="A15" s="9" t="s">
        <v>20</v>
      </c>
      <c r="B15" s="10">
        <v>48471</v>
      </c>
      <c r="C15" s="11">
        <v>16</v>
      </c>
      <c r="D15" s="11">
        <v>16</v>
      </c>
      <c r="E15" s="12">
        <f>'[1]Progress Report Input'!FU16</f>
        <v>16</v>
      </c>
      <c r="F15" s="13">
        <v>2219093.89</v>
      </c>
      <c r="G15" s="13">
        <v>1999821</v>
      </c>
      <c r="H15" s="13">
        <f>'[1]Progress Report Input'!DV16</f>
        <v>1978478</v>
      </c>
      <c r="I15" s="14">
        <f t="shared" si="0"/>
        <v>-9.8811902906911303E-2</v>
      </c>
      <c r="J15" s="14">
        <f t="shared" si="0"/>
        <v>-1.0672455184739034E-2</v>
      </c>
    </row>
    <row r="16" spans="1:13" x14ac:dyDescent="0.25">
      <c r="A16" s="9" t="s">
        <v>21</v>
      </c>
      <c r="B16" s="10">
        <v>49287</v>
      </c>
      <c r="C16" s="11">
        <v>17</v>
      </c>
      <c r="D16" s="11">
        <v>17</v>
      </c>
      <c r="E16" s="12">
        <f>'[1]Progress Report Input'!FU17</f>
        <v>17</v>
      </c>
      <c r="F16" s="13">
        <v>1640173</v>
      </c>
      <c r="G16" s="13">
        <v>1790288</v>
      </c>
      <c r="H16" s="13">
        <f>'[1]Progress Report Input'!DV17</f>
        <v>1890798</v>
      </c>
      <c r="I16" s="14">
        <f t="shared" si="0"/>
        <v>9.1523881931966936E-2</v>
      </c>
      <c r="J16" s="14">
        <f t="shared" si="0"/>
        <v>5.6141805117388935E-2</v>
      </c>
    </row>
    <row r="17" spans="1:10" x14ac:dyDescent="0.25">
      <c r="A17" s="9" t="s">
        <v>22</v>
      </c>
      <c r="B17" s="10">
        <v>48475</v>
      </c>
      <c r="C17" s="11">
        <v>14</v>
      </c>
      <c r="D17" s="11">
        <v>15</v>
      </c>
      <c r="E17" s="12">
        <f>'[1]Progress Report Input'!FU18</f>
        <v>15</v>
      </c>
      <c r="F17" s="13">
        <v>1590926</v>
      </c>
      <c r="G17" s="13">
        <v>1593342.02</v>
      </c>
      <c r="H17" s="13">
        <f>'[1]Progress Report Input'!DV18</f>
        <v>1511334</v>
      </c>
      <c r="I17" s="14">
        <f t="shared" si="0"/>
        <v>1.5186250020428472E-3</v>
      </c>
      <c r="J17" s="14">
        <f t="shared" si="0"/>
        <v>-5.1469188015263678E-2</v>
      </c>
    </row>
    <row r="18" spans="1:10" x14ac:dyDescent="0.25">
      <c r="A18" s="9" t="s">
        <v>23</v>
      </c>
      <c r="B18" s="10">
        <v>26121</v>
      </c>
      <c r="C18" s="11">
        <v>10.39</v>
      </c>
      <c r="D18" s="11">
        <v>10.39</v>
      </c>
      <c r="E18" s="12">
        <f>'[1]Progress Report Input'!FU19</f>
        <v>10.39</v>
      </c>
      <c r="F18" s="13">
        <v>963739</v>
      </c>
      <c r="G18" s="13">
        <v>1164538</v>
      </c>
      <c r="H18" s="13">
        <f>'[1]Progress Report Input'!DV19</f>
        <v>1115304</v>
      </c>
      <c r="I18" s="14">
        <f t="shared" si="0"/>
        <v>0.20835412907436557</v>
      </c>
      <c r="J18" s="14">
        <f t="shared" si="0"/>
        <v>-4.2277710130541039E-2</v>
      </c>
    </row>
    <row r="19" spans="1:10" x14ac:dyDescent="0.25">
      <c r="A19" s="9" t="s">
        <v>24</v>
      </c>
      <c r="B19" s="10">
        <v>548300</v>
      </c>
      <c r="C19" s="11">
        <v>216</v>
      </c>
      <c r="D19" s="11">
        <v>213</v>
      </c>
      <c r="E19" s="12">
        <f>'[1]Progress Report Input'!FU20</f>
        <v>210</v>
      </c>
      <c r="F19" s="13">
        <v>33212437</v>
      </c>
      <c r="G19" s="13">
        <v>34205821</v>
      </c>
      <c r="H19" s="13">
        <f>'[1]Progress Report Input'!DV20</f>
        <v>37053539</v>
      </c>
      <c r="I19" s="14">
        <f t="shared" si="0"/>
        <v>2.991000028091886E-2</v>
      </c>
      <c r="J19" s="14">
        <f t="shared" si="0"/>
        <v>8.3252438232662207E-2</v>
      </c>
    </row>
    <row r="20" spans="1:10" x14ac:dyDescent="0.25">
      <c r="A20" s="9" t="s">
        <v>25</v>
      </c>
      <c r="B20" s="10">
        <v>103225</v>
      </c>
      <c r="C20" s="11">
        <v>23.8</v>
      </c>
      <c r="D20" s="11">
        <v>24</v>
      </c>
      <c r="E20" s="12">
        <f>'[1]Progress Report Input'!FU21</f>
        <v>24</v>
      </c>
      <c r="F20" s="13">
        <v>2617662</v>
      </c>
      <c r="G20" s="13">
        <v>3016940</v>
      </c>
      <c r="H20" s="13">
        <f>'[1]Progress Report Input'!DV21</f>
        <v>2897107</v>
      </c>
      <c r="I20" s="14">
        <f t="shared" si="0"/>
        <v>0.15253229790553555</v>
      </c>
      <c r="J20" s="14">
        <f t="shared" si="0"/>
        <v>-3.9720047465312533E-2</v>
      </c>
    </row>
    <row r="21" spans="1:10" s="16" customFormat="1" x14ac:dyDescent="0.25">
      <c r="A21" s="9" t="s">
        <v>26</v>
      </c>
      <c r="B21" s="10">
        <v>5495</v>
      </c>
      <c r="C21" s="11">
        <v>14</v>
      </c>
      <c r="D21" s="11">
        <v>14</v>
      </c>
      <c r="E21" s="12">
        <f>'[1]Progress Report Input'!FU22</f>
        <v>14</v>
      </c>
      <c r="F21" s="13">
        <v>1600210</v>
      </c>
      <c r="G21" s="13">
        <v>1792528</v>
      </c>
      <c r="H21" s="13">
        <f>'[1]Progress Report Input'!DV22</f>
        <v>1864255</v>
      </c>
      <c r="I21" s="14">
        <f t="shared" si="0"/>
        <v>0.12018297598440204</v>
      </c>
      <c r="J21" s="14">
        <f t="shared" si="0"/>
        <v>4.0014437710317499E-2</v>
      </c>
    </row>
    <row r="22" spans="1:10" x14ac:dyDescent="0.25">
      <c r="A22" s="9" t="s">
        <v>27</v>
      </c>
      <c r="B22" s="10">
        <v>13945</v>
      </c>
      <c r="C22" s="11">
        <v>9</v>
      </c>
      <c r="D22" s="11">
        <v>9</v>
      </c>
      <c r="E22" s="12">
        <f>'[1]Progress Report Input'!FU23</f>
        <v>9</v>
      </c>
      <c r="F22" s="13">
        <v>881755</v>
      </c>
      <c r="G22" s="13">
        <v>896771</v>
      </c>
      <c r="H22" s="13">
        <f>'[1]Progress Report Input'!DV23</f>
        <v>863898</v>
      </c>
      <c r="I22" s="14">
        <f t="shared" si="0"/>
        <v>1.702967377559526E-2</v>
      </c>
      <c r="J22" s="14">
        <f t="shared" si="0"/>
        <v>-3.6657072987418195E-2</v>
      </c>
    </row>
    <row r="23" spans="1:10" x14ac:dyDescent="0.25">
      <c r="A23" s="9" t="s">
        <v>28</v>
      </c>
      <c r="B23" s="10">
        <v>41510</v>
      </c>
      <c r="C23" s="11">
        <v>20</v>
      </c>
      <c r="D23" s="11">
        <v>20</v>
      </c>
      <c r="E23" s="12">
        <f>'[1]Progress Report Input'!FU24</f>
        <v>20</v>
      </c>
      <c r="F23" s="13">
        <v>2347822</v>
      </c>
      <c r="G23" s="13">
        <v>2449232</v>
      </c>
      <c r="H23" s="13">
        <f>'[1]Progress Report Input'!DV24</f>
        <v>2157300</v>
      </c>
      <c r="I23" s="14">
        <f t="shared" si="0"/>
        <v>4.3193223336351734E-2</v>
      </c>
      <c r="J23" s="14">
        <f t="shared" si="0"/>
        <v>-0.1191932818124212</v>
      </c>
    </row>
    <row r="24" spans="1:10" x14ac:dyDescent="0.25">
      <c r="A24" s="9" t="s">
        <v>29</v>
      </c>
      <c r="B24" s="10">
        <v>15000</v>
      </c>
      <c r="C24" s="11">
        <v>5</v>
      </c>
      <c r="D24" s="11">
        <v>6</v>
      </c>
      <c r="E24" s="12">
        <f>'[1]Progress Report Input'!FU25</f>
        <v>5</v>
      </c>
      <c r="F24" s="13">
        <v>456821</v>
      </c>
      <c r="G24" s="13">
        <v>525063</v>
      </c>
      <c r="H24" s="13">
        <f>'[1]Progress Report Input'!DV25</f>
        <v>545393</v>
      </c>
      <c r="I24" s="14">
        <f t="shared" si="0"/>
        <v>0.14938455106048101</v>
      </c>
      <c r="J24" s="14">
        <f t="shared" si="0"/>
        <v>3.8719163224222621E-2</v>
      </c>
    </row>
    <row r="25" spans="1:10" x14ac:dyDescent="0.25">
      <c r="A25" s="9" t="s">
        <v>30</v>
      </c>
      <c r="B25" s="10">
        <v>49160</v>
      </c>
      <c r="C25" s="11">
        <v>13</v>
      </c>
      <c r="D25" s="11">
        <v>13</v>
      </c>
      <c r="E25" s="12">
        <f>'[1]Progress Report Input'!FU26</f>
        <v>13</v>
      </c>
      <c r="F25" s="13">
        <v>1439823</v>
      </c>
      <c r="G25" s="13">
        <v>1377991.36</v>
      </c>
      <c r="H25" s="13">
        <f>'[1]Progress Report Input'!DV26</f>
        <v>1615549</v>
      </c>
      <c r="I25" s="14">
        <f t="shared" si="0"/>
        <v>-4.2943917412070716E-2</v>
      </c>
      <c r="J25" s="14">
        <f t="shared" si="0"/>
        <v>0.17239414331306102</v>
      </c>
    </row>
    <row r="26" spans="1:10" x14ac:dyDescent="0.25">
      <c r="A26" s="9" t="s">
        <v>31</v>
      </c>
      <c r="B26" s="10">
        <v>43411</v>
      </c>
      <c r="C26" s="11">
        <v>14</v>
      </c>
      <c r="D26" s="11">
        <v>14</v>
      </c>
      <c r="E26" s="12">
        <f>'[1]Progress Report Input'!FU27</f>
        <v>14</v>
      </c>
      <c r="F26" s="13">
        <v>1206589</v>
      </c>
      <c r="G26" s="13">
        <v>1320477</v>
      </c>
      <c r="H26" s="13">
        <f>'[1]Progress Report Input'!DV27</f>
        <v>1329777</v>
      </c>
      <c r="I26" s="14">
        <f t="shared" si="0"/>
        <v>9.4388395717182896E-2</v>
      </c>
      <c r="J26" s="14">
        <f t="shared" si="0"/>
        <v>7.0429094940691883E-3</v>
      </c>
    </row>
    <row r="27" spans="1:10" x14ac:dyDescent="0.25">
      <c r="A27" s="9" t="s">
        <v>32</v>
      </c>
      <c r="B27" s="10">
        <v>0</v>
      </c>
      <c r="C27" s="11">
        <v>8</v>
      </c>
      <c r="D27" s="11">
        <v>8</v>
      </c>
      <c r="E27" s="12">
        <f>'[1]Progress Report Input'!FU28</f>
        <v>8</v>
      </c>
      <c r="F27" s="13">
        <v>841440</v>
      </c>
      <c r="G27" s="13">
        <v>877556</v>
      </c>
      <c r="H27" s="13">
        <f>'[1]Progress Report Input'!DV28</f>
        <v>911167</v>
      </c>
      <c r="I27" s="14">
        <f t="shared" si="0"/>
        <v>4.2921658109906828E-2</v>
      </c>
      <c r="J27" s="14">
        <f t="shared" si="0"/>
        <v>3.8300689642598307E-2</v>
      </c>
    </row>
    <row r="28" spans="1:10" x14ac:dyDescent="0.25">
      <c r="A28" s="9" t="s">
        <v>33</v>
      </c>
      <c r="B28" s="10">
        <v>15745</v>
      </c>
      <c r="C28" s="11">
        <v>5.0000000000000009</v>
      </c>
      <c r="D28" s="11">
        <v>5</v>
      </c>
      <c r="E28" s="12">
        <f>'[1]Progress Report Input'!FU29</f>
        <v>5</v>
      </c>
      <c r="F28" s="13">
        <v>397232</v>
      </c>
      <c r="G28" s="13">
        <v>443874.49</v>
      </c>
      <c r="H28" s="13">
        <f>'[1]Progress Report Input'!DV29</f>
        <v>452118.29</v>
      </c>
      <c r="I28" s="14">
        <f t="shared" si="0"/>
        <v>0.11741876283884478</v>
      </c>
      <c r="J28" s="14">
        <f t="shared" si="0"/>
        <v>1.8572367157211465E-2</v>
      </c>
    </row>
    <row r="29" spans="1:10" x14ac:dyDescent="0.25">
      <c r="A29" s="9" t="s">
        <v>34</v>
      </c>
      <c r="B29" s="10">
        <v>251987</v>
      </c>
      <c r="C29" s="11">
        <v>65.599999999999994</v>
      </c>
      <c r="D29" s="11">
        <v>66.349999999999994</v>
      </c>
      <c r="E29" s="12">
        <f>'[1]Progress Report Input'!FU30</f>
        <v>66.25</v>
      </c>
      <c r="F29" s="13">
        <v>10201072</v>
      </c>
      <c r="G29" s="13">
        <v>11537607</v>
      </c>
      <c r="H29" s="13">
        <f>'[1]Progress Report Input'!DV30</f>
        <v>11865755</v>
      </c>
      <c r="I29" s="14">
        <f t="shared" si="0"/>
        <v>0.13101907328955231</v>
      </c>
      <c r="J29" s="14">
        <f t="shared" si="0"/>
        <v>2.8441599718208463E-2</v>
      </c>
    </row>
    <row r="30" spans="1:10" x14ac:dyDescent="0.25">
      <c r="A30" s="9" t="s">
        <v>35</v>
      </c>
      <c r="B30" s="10">
        <v>15212</v>
      </c>
      <c r="C30" s="11">
        <v>11.2</v>
      </c>
      <c r="D30" s="11">
        <v>11</v>
      </c>
      <c r="E30" s="12">
        <f>'[1]Progress Report Input'!FU31</f>
        <v>12</v>
      </c>
      <c r="F30" s="13">
        <v>1394228</v>
      </c>
      <c r="G30" s="13">
        <v>1498270</v>
      </c>
      <c r="H30" s="13">
        <f>'[1]Progress Report Input'!DV31</f>
        <v>1674514</v>
      </c>
      <c r="I30" s="14">
        <f t="shared" si="0"/>
        <v>7.4623375803670566E-2</v>
      </c>
      <c r="J30" s="14">
        <f t="shared" si="0"/>
        <v>0.11763166852436477</v>
      </c>
    </row>
    <row r="31" spans="1:10" x14ac:dyDescent="0.25">
      <c r="A31" s="9" t="s">
        <v>36</v>
      </c>
      <c r="B31" s="10">
        <v>0</v>
      </c>
      <c r="C31" s="11">
        <v>21</v>
      </c>
      <c r="D31" s="11">
        <v>20</v>
      </c>
      <c r="E31" s="12">
        <f>'[1]Progress Report Input'!FU32</f>
        <v>20</v>
      </c>
      <c r="F31" s="13">
        <v>2210950</v>
      </c>
      <c r="G31" s="13">
        <v>2458050</v>
      </c>
      <c r="H31" s="13">
        <f>'[1]Progress Report Input'!DV32</f>
        <v>2446284</v>
      </c>
      <c r="I31" s="14">
        <f t="shared" si="0"/>
        <v>0.11176191230014247</v>
      </c>
      <c r="J31" s="14">
        <f t="shared" si="0"/>
        <v>-4.7867211814242999E-3</v>
      </c>
    </row>
    <row r="32" spans="1:10" x14ac:dyDescent="0.25">
      <c r="A32" s="9" t="s">
        <v>37</v>
      </c>
      <c r="B32" s="10">
        <v>5795</v>
      </c>
      <c r="C32" s="11">
        <v>4</v>
      </c>
      <c r="D32" s="11">
        <v>4</v>
      </c>
      <c r="E32" s="12">
        <f>'[1]Progress Report Input'!FU33</f>
        <v>4</v>
      </c>
      <c r="F32" s="13">
        <v>388345</v>
      </c>
      <c r="G32" s="13">
        <v>388345</v>
      </c>
      <c r="H32" s="13">
        <f>'[1]Progress Report Input'!DV33</f>
        <v>388345</v>
      </c>
      <c r="I32" s="14">
        <f t="shared" si="0"/>
        <v>0</v>
      </c>
      <c r="J32" s="14">
        <f t="shared" si="0"/>
        <v>0</v>
      </c>
    </row>
    <row r="33" spans="1:11" x14ac:dyDescent="0.25">
      <c r="A33" s="9" t="s">
        <v>38</v>
      </c>
      <c r="B33" s="10">
        <v>197637</v>
      </c>
      <c r="C33" s="11">
        <v>69</v>
      </c>
      <c r="D33" s="11">
        <v>70</v>
      </c>
      <c r="E33" s="12">
        <f>'[1]Progress Report Input'!FU34</f>
        <v>66.5</v>
      </c>
      <c r="F33" s="13">
        <v>9116477</v>
      </c>
      <c r="G33" s="13">
        <v>9584679</v>
      </c>
      <c r="H33" s="13">
        <f>'[1]Progress Report Input'!DV34</f>
        <v>9800773</v>
      </c>
      <c r="I33" s="14">
        <f t="shared" si="0"/>
        <v>5.1357777790697001E-2</v>
      </c>
      <c r="J33" s="14">
        <f t="shared" si="0"/>
        <v>2.2545773311761406E-2</v>
      </c>
    </row>
    <row r="34" spans="1:11" x14ac:dyDescent="0.25">
      <c r="A34" s="9" t="s">
        <v>39</v>
      </c>
      <c r="B34" s="10">
        <v>168916</v>
      </c>
      <c r="C34" s="11">
        <v>48</v>
      </c>
      <c r="D34" s="11">
        <v>49</v>
      </c>
      <c r="E34" s="12">
        <f>'[1]Progress Report Input'!FU35</f>
        <v>47</v>
      </c>
      <c r="F34" s="13">
        <v>4488437</v>
      </c>
      <c r="G34" s="13">
        <v>4637000</v>
      </c>
      <c r="H34" s="13">
        <f>'[1]Progress Report Input'!DV35</f>
        <v>4584000</v>
      </c>
      <c r="I34" s="14">
        <f t="shared" si="0"/>
        <v>3.3099049847419043E-2</v>
      </c>
      <c r="J34" s="14">
        <f t="shared" si="0"/>
        <v>-1.1429803752426138E-2</v>
      </c>
    </row>
    <row r="35" spans="1:11" x14ac:dyDescent="0.25">
      <c r="A35" s="9" t="s">
        <v>40</v>
      </c>
      <c r="B35" s="10">
        <v>0</v>
      </c>
      <c r="C35" s="11">
        <v>13.75</v>
      </c>
      <c r="D35" s="11">
        <v>11.875</v>
      </c>
      <c r="E35" s="12">
        <f>'[1]Progress Report Input'!FU36</f>
        <v>13.125</v>
      </c>
      <c r="F35" s="13">
        <v>1473802</v>
      </c>
      <c r="G35" s="13">
        <v>1485767.11</v>
      </c>
      <c r="H35" s="13">
        <f>'[1]Progress Report Input'!DV36</f>
        <v>1228509</v>
      </c>
      <c r="I35" s="14">
        <f t="shared" si="0"/>
        <v>8.1185328829789221E-3</v>
      </c>
      <c r="J35" s="14">
        <f t="shared" si="0"/>
        <v>-0.17314834085942318</v>
      </c>
    </row>
    <row r="36" spans="1:11" x14ac:dyDescent="0.25">
      <c r="A36" s="9" t="s">
        <v>41</v>
      </c>
      <c r="B36" s="10">
        <v>93247</v>
      </c>
      <c r="C36" s="11">
        <v>33</v>
      </c>
      <c r="D36" s="11">
        <v>33</v>
      </c>
      <c r="E36" s="12">
        <f>'[1]Progress Report Input'!FU37</f>
        <v>30</v>
      </c>
      <c r="F36" s="13">
        <v>5276841</v>
      </c>
      <c r="G36" s="13">
        <v>5373407</v>
      </c>
      <c r="H36" s="13">
        <f>'[1]Progress Report Input'!DV37</f>
        <v>5617026</v>
      </c>
      <c r="I36" s="14">
        <f t="shared" si="0"/>
        <v>1.8299963936756859E-2</v>
      </c>
      <c r="J36" s="14">
        <f t="shared" si="0"/>
        <v>4.5337902005189633E-2</v>
      </c>
    </row>
    <row r="37" spans="1:11" x14ac:dyDescent="0.25">
      <c r="A37" s="9" t="s">
        <v>42</v>
      </c>
      <c r="B37" s="10">
        <v>2830</v>
      </c>
      <c r="C37" s="11">
        <v>4</v>
      </c>
      <c r="D37" s="11">
        <v>4</v>
      </c>
      <c r="E37" s="12">
        <f>'[1]Progress Report Input'!FU38</f>
        <v>4</v>
      </c>
      <c r="F37" s="13">
        <v>385349</v>
      </c>
      <c r="G37" s="13">
        <v>438560</v>
      </c>
      <c r="H37" s="13">
        <f>'[1]Progress Report Input'!DV38</f>
        <v>441831</v>
      </c>
      <c r="I37" s="14">
        <f t="shared" si="0"/>
        <v>0.13808521625850853</v>
      </c>
      <c r="J37" s="14">
        <f t="shared" si="0"/>
        <v>7.4585005472455309E-3</v>
      </c>
    </row>
    <row r="38" spans="1:11" x14ac:dyDescent="0.25">
      <c r="A38" s="9" t="s">
        <v>43</v>
      </c>
      <c r="B38" s="10">
        <v>25380</v>
      </c>
      <c r="C38" s="11">
        <v>14.5</v>
      </c>
      <c r="D38" s="11">
        <v>13.5</v>
      </c>
      <c r="E38" s="12">
        <f>'[1]Progress Report Input'!FU39</f>
        <v>14</v>
      </c>
      <c r="F38" s="13">
        <v>1257715</v>
      </c>
      <c r="G38" s="13">
        <v>1307745</v>
      </c>
      <c r="H38" s="13">
        <f>'[1]Progress Report Input'!DV39</f>
        <v>1450699</v>
      </c>
      <c r="I38" s="14">
        <f t="shared" si="0"/>
        <v>3.9778487177142677E-2</v>
      </c>
      <c r="J38" s="14">
        <f t="shared" si="0"/>
        <v>0.10931336002049329</v>
      </c>
    </row>
    <row r="39" spans="1:11" x14ac:dyDescent="0.25">
      <c r="A39" s="9" t="s">
        <v>44</v>
      </c>
      <c r="B39" s="10">
        <v>90038</v>
      </c>
      <c r="C39" s="11">
        <v>31</v>
      </c>
      <c r="D39" s="11">
        <v>32</v>
      </c>
      <c r="E39" s="12">
        <f>'[1]Progress Report Input'!FU40</f>
        <v>32</v>
      </c>
      <c r="F39" s="13">
        <v>3624185</v>
      </c>
      <c r="G39" s="13">
        <v>3705795</v>
      </c>
      <c r="H39" s="13">
        <f>'[1]Progress Report Input'!DV40</f>
        <v>4216202</v>
      </c>
      <c r="I39" s="14">
        <f t="shared" si="0"/>
        <v>2.2518166153217896E-2</v>
      </c>
      <c r="J39" s="14">
        <f t="shared" si="0"/>
        <v>0.13773211955869119</v>
      </c>
    </row>
    <row r="40" spans="1:11" x14ac:dyDescent="0.25">
      <c r="A40" s="9" t="s">
        <v>45</v>
      </c>
      <c r="B40" s="10">
        <v>34756</v>
      </c>
      <c r="C40" s="11">
        <v>8</v>
      </c>
      <c r="D40" s="11">
        <v>7</v>
      </c>
      <c r="E40" s="12">
        <f>'[1]Progress Report Input'!FU41</f>
        <v>6.5</v>
      </c>
      <c r="F40" s="13">
        <v>611396</v>
      </c>
      <c r="G40" s="13">
        <v>602731</v>
      </c>
      <c r="H40" s="13">
        <f>'[1]Progress Report Input'!DV41</f>
        <v>423891</v>
      </c>
      <c r="I40" s="14">
        <f t="shared" si="0"/>
        <v>-1.417248395475273E-2</v>
      </c>
      <c r="J40" s="14">
        <f t="shared" si="0"/>
        <v>-0.29671611382192054</v>
      </c>
    </row>
    <row r="41" spans="1:11" ht="13.8" thickBot="1" x14ac:dyDescent="0.3">
      <c r="A41" s="17" t="s">
        <v>46</v>
      </c>
      <c r="B41" s="18">
        <v>0</v>
      </c>
      <c r="C41" s="19">
        <v>24</v>
      </c>
      <c r="D41" s="19">
        <v>24</v>
      </c>
      <c r="E41" s="20">
        <f>'[1]Progress Report Input'!FU42</f>
        <v>25</v>
      </c>
      <c r="F41" s="21">
        <v>2860751</v>
      </c>
      <c r="G41" s="21">
        <v>2917432</v>
      </c>
      <c r="H41" s="21">
        <f>'[1]Progress Report Input'!DV42</f>
        <v>2455837</v>
      </c>
      <c r="I41" s="22">
        <f t="shared" si="0"/>
        <v>1.9813328737803466E-2</v>
      </c>
      <c r="J41" s="22">
        <f t="shared" si="0"/>
        <v>-0.1582196260272733</v>
      </c>
    </row>
    <row r="42" spans="1:11" x14ac:dyDescent="0.25">
      <c r="A42" s="43" t="s">
        <v>47</v>
      </c>
      <c r="B42" s="44"/>
      <c r="C42" s="45">
        <f>SUM(C3:C41)</f>
        <v>894.24000000000012</v>
      </c>
      <c r="D42" s="46">
        <f>'[1]Progress Report Input'!EY43</f>
        <v>893.29000000000008</v>
      </c>
      <c r="E42" s="47">
        <f t="shared" ref="E42:G42" si="1">SUM(E3:E41)</f>
        <v>888.51499999999999</v>
      </c>
      <c r="F42" s="48">
        <f t="shared" si="1"/>
        <v>112068609.24000001</v>
      </c>
      <c r="G42" s="48">
        <f t="shared" si="1"/>
        <v>117640512.97999999</v>
      </c>
      <c r="H42" s="48">
        <f>'[1]Progress Report Input'!DV43</f>
        <v>122148370.11</v>
      </c>
      <c r="I42" s="49"/>
      <c r="J42" s="50"/>
    </row>
    <row r="43" spans="1:11" ht="14.25" customHeight="1" x14ac:dyDescent="0.25">
      <c r="A43" s="51" t="s">
        <v>48</v>
      </c>
      <c r="B43" s="52"/>
      <c r="C43" s="52"/>
      <c r="D43" s="52"/>
      <c r="E43" s="52"/>
      <c r="F43" s="53"/>
      <c r="G43" s="53"/>
      <c r="H43" s="53"/>
      <c r="I43" s="54">
        <f>AVERAGE(I3:I41)</f>
        <v>5.7006937823209806E-2</v>
      </c>
      <c r="J43" s="55">
        <f>AVERAGE(J3:J41)</f>
        <v>1.4678333461770074E-2</v>
      </c>
      <c r="K43" s="23"/>
    </row>
    <row r="44" spans="1:11" ht="14.25" customHeight="1" x14ac:dyDescent="0.25">
      <c r="A44" s="56" t="s">
        <v>49</v>
      </c>
      <c r="B44" s="57"/>
      <c r="C44" s="57"/>
      <c r="D44" s="57"/>
      <c r="E44" s="57"/>
      <c r="F44" s="58"/>
      <c r="G44" s="58"/>
      <c r="H44" s="58"/>
      <c r="I44" s="59">
        <f>MEDIAN(I3:I41)</f>
        <v>4.2921658109906828E-2</v>
      </c>
      <c r="J44" s="60">
        <f>MEDIAN(J3:J41)</f>
        <v>2.8441599718208463E-2</v>
      </c>
      <c r="K44" s="23"/>
    </row>
    <row r="45" spans="1:11" ht="14.25" customHeight="1" thickBot="1" x14ac:dyDescent="0.3">
      <c r="A45" s="61" t="s">
        <v>50</v>
      </c>
      <c r="B45" s="62"/>
      <c r="C45" s="62"/>
      <c r="D45" s="62"/>
      <c r="E45" s="62"/>
      <c r="F45" s="63"/>
      <c r="G45" s="63"/>
      <c r="H45" s="63"/>
      <c r="I45" s="64">
        <f>SUM((G42-F42)/F42)</f>
        <v>4.9718683740131858E-2</v>
      </c>
      <c r="J45" s="65">
        <f>SUM((H42-G42)/G42)</f>
        <v>3.831891765693328E-2</v>
      </c>
      <c r="K45" s="23"/>
    </row>
    <row r="46" spans="1:11" x14ac:dyDescent="0.25">
      <c r="A46" s="24" t="s">
        <v>51</v>
      </c>
      <c r="B46" s="25"/>
      <c r="C46" s="25"/>
      <c r="D46" s="25"/>
      <c r="E46" s="25"/>
      <c r="F46" s="25"/>
      <c r="G46" s="25"/>
      <c r="H46" s="26"/>
      <c r="I46" s="26"/>
      <c r="J46" s="26"/>
    </row>
    <row r="47" spans="1:11" x14ac:dyDescent="0.25">
      <c r="A47" s="24" t="s">
        <v>52</v>
      </c>
      <c r="B47" s="25"/>
      <c r="C47" s="25"/>
      <c r="D47" s="25"/>
      <c r="E47" s="25"/>
      <c r="F47" s="25"/>
      <c r="G47" s="25"/>
      <c r="H47" s="26"/>
      <c r="I47" s="26"/>
      <c r="J47" s="26"/>
    </row>
    <row r="48" spans="1:11" x14ac:dyDescent="0.25">
      <c r="A48" s="27" t="s">
        <v>53</v>
      </c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5">
      <c r="B49" s="26"/>
      <c r="C49" s="26"/>
      <c r="D49" s="26"/>
      <c r="E49" s="26"/>
      <c r="F49" s="28"/>
      <c r="G49" s="26"/>
      <c r="H49" s="26"/>
      <c r="I49" s="26"/>
      <c r="J49" s="26"/>
    </row>
    <row r="50" spans="1:10" ht="14.4" x14ac:dyDescent="0.3">
      <c r="A50" s="29"/>
    </row>
  </sheetData>
  <mergeCells count="2">
    <mergeCell ref="C1:E1"/>
    <mergeCell ref="F1:H1"/>
  </mergeCells>
  <printOptions horizontalCentered="1"/>
  <pageMargins left="0.25" right="0.25" top="1.25" bottom="0.25" header="0.5" footer="0.5"/>
  <pageSetup scale="98" orientation="portrait" horizontalDpi="1200" verticalDpi="1200" r:id="rId1"/>
  <headerFooter alignWithMargins="0">
    <oddHeader>&amp;C&amp;"Arial,Bold"&amp;18 2023 - 2025 ASSESSORS' BUDGETS&amp;"-,Regular"&amp;11
&amp;"Arial,Bold"&amp;16FTE's, $, and % Change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DD3B34-FDE7-4360-8ADC-FE01689F04E2}"/>
</file>

<file path=customXml/itemProps2.xml><?xml version="1.0" encoding="utf-8"?>
<ds:datastoreItem xmlns:ds="http://schemas.openxmlformats.org/officeDocument/2006/customXml" ds:itemID="{39BC241C-402F-4E74-ACD3-F928F7D52654}"/>
</file>

<file path=customXml/itemProps3.xml><?xml version="1.0" encoding="utf-8"?>
<ds:datastoreItem xmlns:ds="http://schemas.openxmlformats.org/officeDocument/2006/customXml" ds:itemID="{9F2D1219-4E75-4007-9EA8-2BB01A34D9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2025-06-03T17:05:57Z</cp:lastPrinted>
  <dcterms:created xsi:type="dcterms:W3CDTF">2025-06-03T17:05:25Z</dcterms:created>
  <dcterms:modified xsi:type="dcterms:W3CDTF">2025-06-03T17:06:14Z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